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●データ\ライジングズ\"/>
    </mc:Choice>
  </mc:AlternateContent>
  <xr:revisionPtr revIDLastSave="0" documentId="13_ncr:1_{458F8A86-A7F4-4C19-9400-AFAC76D26F8A}" xr6:coauthVersionLast="47" xr6:coauthVersionMax="47" xr10:uidLastSave="{00000000-0000-0000-0000-000000000000}"/>
  <bookViews>
    <workbookView xWindow="19008" yWindow="5172" windowWidth="23592" windowHeight="18204" tabRatio="859" activeTab="2" xr2:uid="{00000000-000D-0000-FFFF-FFFF00000000}"/>
  </bookViews>
  <sheets>
    <sheet name="総合成績" sheetId="2" r:id="rId1"/>
    <sheet name="投手成績" sheetId="16" r:id="rId2"/>
    <sheet name="０番" sheetId="1" r:id="rId3"/>
    <sheet name="１番" sheetId="5" r:id="rId4"/>
    <sheet name="２番" sheetId="19" r:id="rId5"/>
    <sheet name="３番" sheetId="11" r:id="rId6"/>
    <sheet name="４番" sheetId="8" r:id="rId7"/>
    <sheet name="５番" sheetId="18" r:id="rId8"/>
    <sheet name="６番" sheetId="6" r:id="rId9"/>
    <sheet name="７番" sheetId="10" r:id="rId10"/>
    <sheet name="８番" sheetId="20" r:id="rId11"/>
    <sheet name="９番" sheetId="12" r:id="rId12"/>
    <sheet name="１０番" sheetId="7" r:id="rId13"/>
    <sheet name="１１番" sheetId="9" r:id="rId14"/>
    <sheet name="１２番" sheetId="21" r:id="rId15"/>
    <sheet name="１３番" sheetId="22" r:id="rId16"/>
    <sheet name="１４番" sheetId="23" r:id="rId17"/>
    <sheet name="１５番" sheetId="24" r:id="rId18"/>
    <sheet name="１６番" sheetId="26" r:id="rId19"/>
    <sheet name="１７番" sheetId="27" r:id="rId20"/>
    <sheet name="１８番" sheetId="29" r:id="rId21"/>
    <sheet name="１９番" sheetId="28" r:id="rId22"/>
    <sheet name="２０番" sheetId="13" r:id="rId23"/>
    <sheet name="２１番" sheetId="30" r:id="rId24"/>
    <sheet name="２２番" sheetId="39" r:id="rId25"/>
    <sheet name="２３番" sheetId="40" r:id="rId26"/>
    <sheet name="２４番" sheetId="41" r:id="rId27"/>
    <sheet name="２５番" sheetId="42" r:id="rId28"/>
    <sheet name="２６番" sheetId="43" r:id="rId29"/>
    <sheet name="２７番" sheetId="44" r:id="rId30"/>
    <sheet name="９９番" sheetId="45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3" i="5" l="1"/>
  <c r="D3" i="7"/>
  <c r="D2" i="7"/>
  <c r="D2" i="5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R4" i="29"/>
  <c r="Q4" i="29"/>
  <c r="P4" i="29"/>
  <c r="O4" i="29"/>
  <c r="N4" i="29"/>
  <c r="M4" i="29"/>
  <c r="L4" i="29"/>
  <c r="K4" i="29"/>
  <c r="J4" i="29"/>
  <c r="I4" i="29"/>
  <c r="H4" i="29"/>
  <c r="G4" i="29"/>
  <c r="D3" i="29" s="1"/>
  <c r="F4" i="29"/>
  <c r="E4" i="29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D2" i="27" s="1"/>
  <c r="E4" i="27"/>
  <c r="D3" i="27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R4" i="23"/>
  <c r="Q4" i="23"/>
  <c r="P4" i="23"/>
  <c r="O4" i="23"/>
  <c r="N4" i="23"/>
  <c r="M4" i="23"/>
  <c r="L4" i="23"/>
  <c r="K4" i="23"/>
  <c r="J4" i="23"/>
  <c r="I4" i="23"/>
  <c r="H4" i="23"/>
  <c r="G4" i="23"/>
  <c r="D3" i="23" s="1"/>
  <c r="F4" i="23"/>
  <c r="E4" i="23"/>
  <c r="R4" i="22"/>
  <c r="Q4" i="22"/>
  <c r="P4" i="22"/>
  <c r="O4" i="22"/>
  <c r="N4" i="22"/>
  <c r="M4" i="22"/>
  <c r="L4" i="22"/>
  <c r="K4" i="22"/>
  <c r="J4" i="22"/>
  <c r="I4" i="22"/>
  <c r="H4" i="22"/>
  <c r="G4" i="22"/>
  <c r="D3" i="22" s="1"/>
  <c r="F4" i="22"/>
  <c r="E4" i="22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AM2" i="16"/>
  <c r="AH2" i="16"/>
  <c r="AC2" i="16"/>
  <c r="X2" i="16"/>
  <c r="S2" i="16"/>
  <c r="N2" i="16"/>
  <c r="I2" i="16"/>
  <c r="D3" i="24" l="1"/>
  <c r="D2" i="24"/>
  <c r="D3" i="18"/>
  <c r="D3" i="8"/>
  <c r="D3" i="6"/>
  <c r="D2" i="8"/>
  <c r="D2" i="6"/>
  <c r="D2" i="28"/>
  <c r="D3" i="28"/>
  <c r="D2" i="29"/>
  <c r="D2" i="22"/>
  <c r="D2" i="23"/>
  <c r="D2" i="18"/>
  <c r="R30" i="2" l="1"/>
  <c r="Q28" i="2"/>
  <c r="P31" i="2"/>
  <c r="P29" i="2"/>
  <c r="P27" i="2"/>
  <c r="O28" i="2"/>
  <c r="N32" i="2"/>
  <c r="N30" i="2"/>
  <c r="L30" i="2"/>
  <c r="K28" i="2"/>
  <c r="J31" i="2"/>
  <c r="J29" i="2"/>
  <c r="J27" i="2"/>
  <c r="I28" i="2"/>
  <c r="H31" i="2"/>
  <c r="H29" i="2"/>
  <c r="H27" i="2"/>
  <c r="G28" i="2"/>
  <c r="F32" i="2"/>
  <c r="F30" i="2"/>
  <c r="B32" i="2"/>
  <c r="B31" i="2"/>
  <c r="B30" i="2"/>
  <c r="B29" i="2"/>
  <c r="B28" i="2"/>
  <c r="B27" i="2"/>
  <c r="R4" i="45"/>
  <c r="Q4" i="45"/>
  <c r="P4" i="45"/>
  <c r="O4" i="45"/>
  <c r="N4" i="45"/>
  <c r="M4" i="45"/>
  <c r="L4" i="45"/>
  <c r="K4" i="45"/>
  <c r="J4" i="45"/>
  <c r="I4" i="45"/>
  <c r="H4" i="45"/>
  <c r="D2" i="45" s="1"/>
  <c r="G4" i="45"/>
  <c r="F4" i="45"/>
  <c r="E4" i="45"/>
  <c r="D3" i="45"/>
  <c r="R4" i="44"/>
  <c r="S32" i="2" s="1"/>
  <c r="Q4" i="44"/>
  <c r="R32" i="2" s="1"/>
  <c r="P4" i="44"/>
  <c r="Q32" i="2" s="1"/>
  <c r="O4" i="44"/>
  <c r="P32" i="2" s="1"/>
  <c r="N4" i="44"/>
  <c r="O32" i="2" s="1"/>
  <c r="M4" i="44"/>
  <c r="L4" i="44"/>
  <c r="M32" i="2" s="1"/>
  <c r="K4" i="44"/>
  <c r="L32" i="2" s="1"/>
  <c r="J4" i="44"/>
  <c r="K32" i="2" s="1"/>
  <c r="I4" i="44"/>
  <c r="J32" i="2" s="1"/>
  <c r="H4" i="44"/>
  <c r="I32" i="2" s="1"/>
  <c r="G4" i="44"/>
  <c r="F4" i="44"/>
  <c r="G32" i="2" s="1"/>
  <c r="E4" i="44"/>
  <c r="R4" i="43"/>
  <c r="S31" i="2" s="1"/>
  <c r="Q4" i="43"/>
  <c r="R31" i="2" s="1"/>
  <c r="P4" i="43"/>
  <c r="Q31" i="2" s="1"/>
  <c r="O4" i="43"/>
  <c r="N4" i="43"/>
  <c r="O31" i="2" s="1"/>
  <c r="M4" i="43"/>
  <c r="N31" i="2" s="1"/>
  <c r="L4" i="43"/>
  <c r="M31" i="2" s="1"/>
  <c r="K4" i="43"/>
  <c r="L31" i="2" s="1"/>
  <c r="J4" i="43"/>
  <c r="K31" i="2" s="1"/>
  <c r="I4" i="43"/>
  <c r="H4" i="43"/>
  <c r="I31" i="2" s="1"/>
  <c r="G4" i="43"/>
  <c r="F4" i="43"/>
  <c r="G31" i="2" s="1"/>
  <c r="E4" i="43"/>
  <c r="F31" i="2" s="1"/>
  <c r="D3" i="43"/>
  <c r="E31" i="2" s="1"/>
  <c r="R4" i="42"/>
  <c r="S30" i="2" s="1"/>
  <c r="Q4" i="42"/>
  <c r="P4" i="42"/>
  <c r="Q30" i="2" s="1"/>
  <c r="O4" i="42"/>
  <c r="P30" i="2" s="1"/>
  <c r="N4" i="42"/>
  <c r="O30" i="2" s="1"/>
  <c r="M4" i="42"/>
  <c r="L4" i="42"/>
  <c r="M30" i="2" s="1"/>
  <c r="K4" i="42"/>
  <c r="J4" i="42"/>
  <c r="K30" i="2" s="1"/>
  <c r="I4" i="42"/>
  <c r="J30" i="2" s="1"/>
  <c r="H4" i="42"/>
  <c r="D2" i="42" s="1"/>
  <c r="D30" i="2" s="1"/>
  <c r="G4" i="42"/>
  <c r="H30" i="2" s="1"/>
  <c r="F4" i="42"/>
  <c r="G30" i="2" s="1"/>
  <c r="E4" i="42"/>
  <c r="D3" i="42"/>
  <c r="E30" i="2" s="1"/>
  <c r="R4" i="41"/>
  <c r="S29" i="2" s="1"/>
  <c r="Q4" i="41"/>
  <c r="R29" i="2" s="1"/>
  <c r="P4" i="41"/>
  <c r="O4" i="41"/>
  <c r="N4" i="41"/>
  <c r="O29" i="2" s="1"/>
  <c r="M4" i="41"/>
  <c r="N29" i="2" s="1"/>
  <c r="L4" i="41"/>
  <c r="M29" i="2" s="1"/>
  <c r="K4" i="41"/>
  <c r="L29" i="2" s="1"/>
  <c r="J4" i="41"/>
  <c r="K29" i="2" s="1"/>
  <c r="I4" i="41"/>
  <c r="H4" i="41"/>
  <c r="I29" i="2" s="1"/>
  <c r="G4" i="41"/>
  <c r="F4" i="41"/>
  <c r="G29" i="2" s="1"/>
  <c r="E4" i="41"/>
  <c r="F29" i="2" s="1"/>
  <c r="D2" i="41"/>
  <c r="D29" i="2" s="1"/>
  <c r="R4" i="40"/>
  <c r="S28" i="2" s="1"/>
  <c r="Q4" i="40"/>
  <c r="R28" i="2" s="1"/>
  <c r="P4" i="40"/>
  <c r="O4" i="40"/>
  <c r="P28" i="2" s="1"/>
  <c r="N4" i="40"/>
  <c r="M4" i="40"/>
  <c r="N28" i="2" s="1"/>
  <c r="L4" i="40"/>
  <c r="M28" i="2" s="1"/>
  <c r="K4" i="40"/>
  <c r="L28" i="2" s="1"/>
  <c r="J4" i="40"/>
  <c r="I4" i="40"/>
  <c r="J28" i="2" s="1"/>
  <c r="H4" i="40"/>
  <c r="G4" i="40"/>
  <c r="H28" i="2" s="1"/>
  <c r="F4" i="40"/>
  <c r="E4" i="40"/>
  <c r="F28" i="2" s="1"/>
  <c r="R4" i="39"/>
  <c r="S27" i="2" s="1"/>
  <c r="Q4" i="39"/>
  <c r="R27" i="2" s="1"/>
  <c r="P4" i="39"/>
  <c r="Q27" i="2" s="1"/>
  <c r="O4" i="39"/>
  <c r="N4" i="39"/>
  <c r="O27" i="2" s="1"/>
  <c r="M4" i="39"/>
  <c r="N27" i="2" s="1"/>
  <c r="L4" i="39"/>
  <c r="M27" i="2" s="1"/>
  <c r="K4" i="39"/>
  <c r="L27" i="2" s="1"/>
  <c r="J4" i="39"/>
  <c r="K27" i="2" s="1"/>
  <c r="I4" i="39"/>
  <c r="H4" i="39"/>
  <c r="I27" i="2" s="1"/>
  <c r="G4" i="39"/>
  <c r="F4" i="39"/>
  <c r="D2" i="39" s="1"/>
  <c r="D27" i="2" s="1"/>
  <c r="E4" i="39"/>
  <c r="F27" i="2" s="1"/>
  <c r="D3" i="12"/>
  <c r="D3" i="20"/>
  <c r="D3" i="10"/>
  <c r="D3" i="19"/>
  <c r="D3" i="41" l="1"/>
  <c r="E29" i="2" s="1"/>
  <c r="I30" i="2"/>
  <c r="D2" i="40"/>
  <c r="D28" i="2" s="1"/>
  <c r="D3" i="40"/>
  <c r="E28" i="2" s="1"/>
  <c r="D2" i="43"/>
  <c r="D31" i="2" s="1"/>
  <c r="G27" i="2"/>
  <c r="Q29" i="2"/>
  <c r="D3" i="44"/>
  <c r="E32" i="2" s="1"/>
  <c r="H32" i="2"/>
  <c r="D2" i="44"/>
  <c r="D32" i="2" s="1"/>
  <c r="D3" i="39"/>
  <c r="E27" i="2" s="1"/>
  <c r="P24" i="2"/>
  <c r="P23" i="2"/>
  <c r="P22" i="2"/>
  <c r="P20" i="2"/>
  <c r="P19" i="2"/>
  <c r="P18" i="2"/>
  <c r="P15" i="2"/>
  <c r="P14" i="2"/>
  <c r="P13" i="2"/>
  <c r="P12" i="2"/>
  <c r="P11" i="2"/>
  <c r="P10" i="2"/>
  <c r="P8" i="2"/>
  <c r="P5" i="2"/>
  <c r="O4" i="30" l="1"/>
  <c r="P26" i="2" s="1"/>
  <c r="O4" i="13"/>
  <c r="P25" i="2" s="1"/>
  <c r="O4" i="26"/>
  <c r="P21" i="2" s="1"/>
  <c r="O4" i="21"/>
  <c r="P17" i="2" s="1"/>
  <c r="O4" i="9"/>
  <c r="P16" i="2" s="1"/>
  <c r="O4" i="11"/>
  <c r="P9" i="2" s="1"/>
  <c r="P7" i="2"/>
  <c r="O4" i="1"/>
  <c r="P6" i="2" s="1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H4" i="16" l="1"/>
  <c r="AH3" i="16"/>
  <c r="AM4" i="16"/>
  <c r="AM3" i="16"/>
  <c r="X4" i="16"/>
  <c r="X3" i="16"/>
  <c r="AC3" i="16"/>
  <c r="AC4" i="16"/>
  <c r="B26" i="2"/>
  <c r="B25" i="2"/>
  <c r="B24" i="2"/>
  <c r="B23" i="2"/>
  <c r="B22" i="2"/>
  <c r="B21" i="2"/>
  <c r="B19" i="2"/>
  <c r="B18" i="2"/>
  <c r="B17" i="2"/>
  <c r="B16" i="2"/>
  <c r="B15" i="2"/>
  <c r="B14" i="2"/>
  <c r="B13" i="2"/>
  <c r="B12" i="2"/>
  <c r="B11" i="2"/>
  <c r="B10" i="2"/>
  <c r="B9" i="2"/>
  <c r="B7" i="2"/>
  <c r="B8" i="2"/>
  <c r="B6" i="2"/>
  <c r="B5" i="2"/>
  <c r="P3" i="2"/>
  <c r="E4" i="30"/>
  <c r="F26" i="2" s="1"/>
  <c r="F4" i="30"/>
  <c r="G26" i="2" s="1"/>
  <c r="G4" i="30"/>
  <c r="H4" i="30"/>
  <c r="I26" i="2" s="1"/>
  <c r="I4" i="30"/>
  <c r="J26" i="2" s="1"/>
  <c r="J4" i="30"/>
  <c r="K26" i="2" s="1"/>
  <c r="K4" i="30"/>
  <c r="L26" i="2" s="1"/>
  <c r="L4" i="30"/>
  <c r="M26" i="2" s="1"/>
  <c r="M4" i="30"/>
  <c r="N26" i="2" s="1"/>
  <c r="N4" i="30"/>
  <c r="O26" i="2" s="1"/>
  <c r="P4" i="30"/>
  <c r="Q26" i="2" s="1"/>
  <c r="Q4" i="30"/>
  <c r="R26" i="2" s="1"/>
  <c r="R4" i="30"/>
  <c r="S26" i="2" s="1"/>
  <c r="M4" i="13"/>
  <c r="N25" i="2" s="1"/>
  <c r="R4" i="13"/>
  <c r="S25" i="2" s="1"/>
  <c r="Q4" i="13"/>
  <c r="R25" i="2" s="1"/>
  <c r="P4" i="13"/>
  <c r="Q25" i="2" s="1"/>
  <c r="N4" i="13"/>
  <c r="O25" i="2" s="1"/>
  <c r="L4" i="13"/>
  <c r="M25" i="2" s="1"/>
  <c r="K4" i="13"/>
  <c r="L25" i="2" s="1"/>
  <c r="J4" i="13"/>
  <c r="K25" i="2" s="1"/>
  <c r="I4" i="13"/>
  <c r="J25" i="2" s="1"/>
  <c r="H4" i="13"/>
  <c r="I25" i="2" s="1"/>
  <c r="G4" i="13"/>
  <c r="F4" i="13"/>
  <c r="G25" i="2" s="1"/>
  <c r="E4" i="13"/>
  <c r="F25" i="2" s="1"/>
  <c r="S22" i="2"/>
  <c r="R22" i="2"/>
  <c r="Q22" i="2"/>
  <c r="O22" i="2"/>
  <c r="N22" i="2"/>
  <c r="M22" i="2"/>
  <c r="L22" i="2"/>
  <c r="K22" i="2"/>
  <c r="I22" i="2"/>
  <c r="H22" i="2"/>
  <c r="G22" i="2"/>
  <c r="F22" i="2"/>
  <c r="S24" i="2"/>
  <c r="R24" i="2"/>
  <c r="Q24" i="2"/>
  <c r="O24" i="2"/>
  <c r="N24" i="2"/>
  <c r="M24" i="2"/>
  <c r="L24" i="2"/>
  <c r="K24" i="2"/>
  <c r="J24" i="2"/>
  <c r="E24" i="2"/>
  <c r="G24" i="2"/>
  <c r="F24" i="2"/>
  <c r="S23" i="2"/>
  <c r="R23" i="2"/>
  <c r="Q23" i="2"/>
  <c r="O23" i="2"/>
  <c r="N23" i="2"/>
  <c r="M23" i="2"/>
  <c r="L23" i="2"/>
  <c r="K23" i="2"/>
  <c r="J23" i="2"/>
  <c r="I23" i="2"/>
  <c r="G23" i="2"/>
  <c r="F23" i="2"/>
  <c r="R4" i="26"/>
  <c r="S21" i="2" s="1"/>
  <c r="Q4" i="26"/>
  <c r="R21" i="2" s="1"/>
  <c r="P4" i="26"/>
  <c r="Q21" i="2" s="1"/>
  <c r="N4" i="26"/>
  <c r="O21" i="2" s="1"/>
  <c r="M4" i="26"/>
  <c r="N21" i="2" s="1"/>
  <c r="L4" i="26"/>
  <c r="M21" i="2" s="1"/>
  <c r="K4" i="26"/>
  <c r="L21" i="2" s="1"/>
  <c r="J4" i="26"/>
  <c r="I4" i="26"/>
  <c r="J21" i="2" s="1"/>
  <c r="H4" i="26"/>
  <c r="I21" i="2" s="1"/>
  <c r="G4" i="26"/>
  <c r="F4" i="26"/>
  <c r="G21" i="2" s="1"/>
  <c r="E4" i="26"/>
  <c r="F21" i="2" s="1"/>
  <c r="S20" i="2"/>
  <c r="R20" i="2"/>
  <c r="Q20" i="2"/>
  <c r="O20" i="2"/>
  <c r="N20" i="2"/>
  <c r="M20" i="2"/>
  <c r="L20" i="2"/>
  <c r="K20" i="2"/>
  <c r="I20" i="2"/>
  <c r="H20" i="2"/>
  <c r="G20" i="2"/>
  <c r="F20" i="2"/>
  <c r="S19" i="2"/>
  <c r="R19" i="2"/>
  <c r="Q19" i="2"/>
  <c r="O19" i="2"/>
  <c r="N19" i="2"/>
  <c r="M19" i="2"/>
  <c r="L19" i="2"/>
  <c r="K19" i="2"/>
  <c r="J19" i="2"/>
  <c r="I19" i="2"/>
  <c r="H19" i="2"/>
  <c r="G19" i="2"/>
  <c r="F19" i="2"/>
  <c r="I18" i="2"/>
  <c r="J18" i="2"/>
  <c r="K18" i="2"/>
  <c r="L18" i="2"/>
  <c r="S18" i="2"/>
  <c r="R18" i="2"/>
  <c r="Q18" i="2"/>
  <c r="O18" i="2"/>
  <c r="N18" i="2"/>
  <c r="M18" i="2"/>
  <c r="F18" i="2"/>
  <c r="R4" i="21"/>
  <c r="S17" i="2" s="1"/>
  <c r="Q4" i="21"/>
  <c r="R17" i="2" s="1"/>
  <c r="P4" i="21"/>
  <c r="Q17" i="2" s="1"/>
  <c r="N4" i="21"/>
  <c r="O17" i="2" s="1"/>
  <c r="M4" i="21"/>
  <c r="N17" i="2" s="1"/>
  <c r="L4" i="21"/>
  <c r="M17" i="2" s="1"/>
  <c r="K4" i="21"/>
  <c r="L17" i="2" s="1"/>
  <c r="J4" i="21"/>
  <c r="I4" i="21"/>
  <c r="J17" i="2" s="1"/>
  <c r="H4" i="21"/>
  <c r="I17" i="2" s="1"/>
  <c r="G4" i="21"/>
  <c r="H17" i="2" s="1"/>
  <c r="F4" i="21"/>
  <c r="E4" i="21"/>
  <c r="F17" i="2" s="1"/>
  <c r="S14" i="2"/>
  <c r="R14" i="2"/>
  <c r="Q14" i="2"/>
  <c r="O14" i="2"/>
  <c r="N14" i="2"/>
  <c r="M14" i="2"/>
  <c r="L14" i="2"/>
  <c r="K14" i="2"/>
  <c r="J14" i="2"/>
  <c r="I14" i="2"/>
  <c r="H14" i="2"/>
  <c r="G14" i="2"/>
  <c r="F14" i="2"/>
  <c r="S8" i="2"/>
  <c r="R8" i="2"/>
  <c r="Q8" i="2"/>
  <c r="O8" i="2"/>
  <c r="M8" i="2"/>
  <c r="N8" i="2"/>
  <c r="H8" i="2"/>
  <c r="I8" i="2"/>
  <c r="J8" i="2"/>
  <c r="K8" i="2"/>
  <c r="G8" i="2"/>
  <c r="L8" i="2"/>
  <c r="F8" i="2"/>
  <c r="S11" i="2"/>
  <c r="N11" i="2"/>
  <c r="J11" i="2"/>
  <c r="G11" i="2"/>
  <c r="F11" i="2"/>
  <c r="I11" i="2"/>
  <c r="K11" i="2"/>
  <c r="L11" i="2"/>
  <c r="M11" i="2"/>
  <c r="O11" i="2"/>
  <c r="Q11" i="2"/>
  <c r="R11" i="2"/>
  <c r="G15" i="2"/>
  <c r="I15" i="2"/>
  <c r="J15" i="2"/>
  <c r="K15" i="2"/>
  <c r="F4" i="11"/>
  <c r="G9" i="2" s="1"/>
  <c r="J4" i="11"/>
  <c r="K9" i="2" s="1"/>
  <c r="K4" i="11"/>
  <c r="L9" i="2" s="1"/>
  <c r="G4" i="11"/>
  <c r="I4" i="11"/>
  <c r="J9" i="2" s="1"/>
  <c r="J7" i="2"/>
  <c r="J12" i="2"/>
  <c r="J5" i="2"/>
  <c r="J10" i="2"/>
  <c r="I4" i="9"/>
  <c r="J13" i="2"/>
  <c r="I4" i="1"/>
  <c r="J6" i="2" s="1"/>
  <c r="F4" i="9"/>
  <c r="G16" i="2" s="1"/>
  <c r="G4" i="9"/>
  <c r="H4" i="9"/>
  <c r="I16" i="2" s="1"/>
  <c r="J4" i="9"/>
  <c r="K16" i="2" s="1"/>
  <c r="K4" i="9"/>
  <c r="L16" i="2" s="1"/>
  <c r="G13" i="2"/>
  <c r="H13" i="2"/>
  <c r="G5" i="2"/>
  <c r="H5" i="2"/>
  <c r="G12" i="2"/>
  <c r="F4" i="1"/>
  <c r="G6" i="2" s="1"/>
  <c r="G4" i="1"/>
  <c r="H4" i="1"/>
  <c r="I6" i="2" s="1"/>
  <c r="J4" i="1"/>
  <c r="K6" i="2" s="1"/>
  <c r="K4" i="1"/>
  <c r="L6" i="2" s="1"/>
  <c r="G7" i="2"/>
  <c r="T43" i="16"/>
  <c r="S43" i="16"/>
  <c r="O43" i="16"/>
  <c r="N43" i="16"/>
  <c r="J43" i="16"/>
  <c r="I43" i="16"/>
  <c r="W43" i="16"/>
  <c r="V43" i="16"/>
  <c r="U43" i="16"/>
  <c r="R43" i="16"/>
  <c r="Q43" i="16"/>
  <c r="P43" i="16"/>
  <c r="M43" i="16"/>
  <c r="L43" i="16"/>
  <c r="K43" i="16"/>
  <c r="S15" i="2"/>
  <c r="R4" i="11"/>
  <c r="S9" i="2" s="1"/>
  <c r="R4" i="9"/>
  <c r="S16" i="2" s="1"/>
  <c r="S10" i="2"/>
  <c r="S5" i="2"/>
  <c r="S12" i="2"/>
  <c r="S7" i="2"/>
  <c r="R4" i="1"/>
  <c r="S6" i="2" s="1"/>
  <c r="S13" i="2"/>
  <c r="R15" i="2"/>
  <c r="Q4" i="11"/>
  <c r="R9" i="2" s="1"/>
  <c r="Q4" i="9"/>
  <c r="R16" i="2" s="1"/>
  <c r="R10" i="2"/>
  <c r="R7" i="2"/>
  <c r="R12" i="2"/>
  <c r="R5" i="2"/>
  <c r="R13" i="2"/>
  <c r="Q4" i="1"/>
  <c r="R6" i="2" s="1"/>
  <c r="Q15" i="2"/>
  <c r="O15" i="2"/>
  <c r="P4" i="11"/>
  <c r="Q9" i="2" s="1"/>
  <c r="N4" i="11"/>
  <c r="O9" i="2" s="1"/>
  <c r="Q13" i="2"/>
  <c r="O13" i="2"/>
  <c r="P4" i="9"/>
  <c r="Q16" i="2" s="1"/>
  <c r="N4" i="9"/>
  <c r="O16" i="2" s="1"/>
  <c r="Q10" i="2"/>
  <c r="O10" i="2"/>
  <c r="Q5" i="2"/>
  <c r="O5" i="2"/>
  <c r="Q12" i="2"/>
  <c r="O12" i="2"/>
  <c r="Q7" i="2"/>
  <c r="O7" i="2"/>
  <c r="P4" i="1"/>
  <c r="Q6" i="2" s="1"/>
  <c r="N4" i="1"/>
  <c r="O6" i="2" s="1"/>
  <c r="F15" i="2"/>
  <c r="L15" i="2"/>
  <c r="M15" i="2"/>
  <c r="N15" i="2"/>
  <c r="H4" i="11"/>
  <c r="I9" i="2" s="1"/>
  <c r="E4" i="11"/>
  <c r="F9" i="2" s="1"/>
  <c r="L4" i="11"/>
  <c r="M9" i="2" s="1"/>
  <c r="M4" i="11"/>
  <c r="N9" i="2" s="1"/>
  <c r="I13" i="2"/>
  <c r="K13" i="2"/>
  <c r="F13" i="2"/>
  <c r="L13" i="2"/>
  <c r="M13" i="2"/>
  <c r="N13" i="2"/>
  <c r="E4" i="9"/>
  <c r="F16" i="2" s="1"/>
  <c r="L4" i="9"/>
  <c r="M16" i="2" s="1"/>
  <c r="M4" i="9"/>
  <c r="N16" i="2" s="1"/>
  <c r="H10" i="2"/>
  <c r="I10" i="2"/>
  <c r="K10" i="2"/>
  <c r="G10" i="2"/>
  <c r="L10" i="2"/>
  <c r="F10" i="2"/>
  <c r="M10" i="2"/>
  <c r="N10" i="2"/>
  <c r="I5" i="2"/>
  <c r="K5" i="2"/>
  <c r="F5" i="2"/>
  <c r="L5" i="2"/>
  <c r="M5" i="2"/>
  <c r="N5" i="2"/>
  <c r="H12" i="2"/>
  <c r="K12" i="2"/>
  <c r="F12" i="2"/>
  <c r="L12" i="2"/>
  <c r="M12" i="2"/>
  <c r="N12" i="2"/>
  <c r="I7" i="2"/>
  <c r="F7" i="2"/>
  <c r="L7" i="2"/>
  <c r="M7" i="2"/>
  <c r="N7" i="2"/>
  <c r="L4" i="1"/>
  <c r="M6" i="2" s="1"/>
  <c r="E4" i="1"/>
  <c r="F6" i="2" s="1"/>
  <c r="M4" i="1"/>
  <c r="N6" i="2" s="1"/>
  <c r="H6" i="2" l="1"/>
  <c r="D3" i="1"/>
  <c r="H16" i="2"/>
  <c r="D3" i="9"/>
  <c r="E16" i="2" s="1"/>
  <c r="H9" i="2"/>
  <c r="D3" i="11"/>
  <c r="E9" i="2" s="1"/>
  <c r="H21" i="2"/>
  <c r="D3" i="26"/>
  <c r="E21" i="2" s="1"/>
  <c r="H25" i="2"/>
  <c r="D3" i="13"/>
  <c r="E25" i="2" s="1"/>
  <c r="D3" i="30"/>
  <c r="G17" i="2"/>
  <c r="D3" i="21"/>
  <c r="E17" i="2" s="1"/>
  <c r="H7" i="2"/>
  <c r="F3" i="2"/>
  <c r="N3" i="2"/>
  <c r="R3" i="2"/>
  <c r="L3" i="2"/>
  <c r="Q3" i="2"/>
  <c r="O3" i="2"/>
  <c r="S3" i="2"/>
  <c r="M3" i="2"/>
  <c r="I4" i="16"/>
  <c r="I3" i="16"/>
  <c r="N4" i="16"/>
  <c r="N3" i="16"/>
  <c r="S3" i="16"/>
  <c r="S4" i="16"/>
  <c r="E26" i="2"/>
  <c r="H26" i="2"/>
  <c r="H24" i="2"/>
  <c r="D24" i="2"/>
  <c r="I24" i="2"/>
  <c r="E23" i="2"/>
  <c r="H23" i="2"/>
  <c r="D23" i="2"/>
  <c r="D22" i="2"/>
  <c r="J22" i="2"/>
  <c r="D2" i="26"/>
  <c r="D21" i="2" s="1"/>
  <c r="K21" i="2"/>
  <c r="E20" i="2"/>
  <c r="J20" i="2"/>
  <c r="J3" i="2" s="1"/>
  <c r="D2" i="13"/>
  <c r="D25" i="2" s="1"/>
  <c r="D19" i="2"/>
  <c r="E19" i="2"/>
  <c r="E18" i="2"/>
  <c r="D18" i="2"/>
  <c r="H18" i="2"/>
  <c r="D11" i="2"/>
  <c r="E11" i="2"/>
  <c r="D2" i="21"/>
  <c r="D17" i="2" s="1"/>
  <c r="D10" i="2"/>
  <c r="E15" i="2"/>
  <c r="D12" i="2"/>
  <c r="D5" i="2"/>
  <c r="E7" i="2"/>
  <c r="D7" i="2"/>
  <c r="K17" i="2"/>
  <c r="E13" i="2"/>
  <c r="E10" i="2"/>
  <c r="E6" i="2"/>
  <c r="D2" i="20"/>
  <c r="D14" i="2" s="1"/>
  <c r="D20" i="2"/>
  <c r="E22" i="2"/>
  <c r="E5" i="2"/>
  <c r="D2" i="11"/>
  <c r="D9" i="2" s="1"/>
  <c r="E8" i="2"/>
  <c r="D2" i="10"/>
  <c r="D13" i="2" s="1"/>
  <c r="E14" i="2"/>
  <c r="G18" i="2"/>
  <c r="G3" i="2" s="1"/>
  <c r="H11" i="2"/>
  <c r="D2" i="19"/>
  <c r="D8" i="2" s="1"/>
  <c r="D2" i="9"/>
  <c r="D16" i="2" s="1"/>
  <c r="D2" i="12"/>
  <c r="D15" i="2" s="1"/>
  <c r="H15" i="2"/>
  <c r="D2" i="30"/>
  <c r="D26" i="2" s="1"/>
  <c r="K7" i="2"/>
  <c r="I12" i="2"/>
  <c r="J16" i="2"/>
  <c r="E12" i="2"/>
  <c r="D2" i="1"/>
  <c r="D6" i="2" s="1"/>
  <c r="K3" i="2" l="1"/>
  <c r="I3" i="2"/>
  <c r="H3" i="2"/>
  <c r="C32" i="2"/>
  <c r="C17" i="2"/>
  <c r="C30" i="2"/>
  <c r="C24" i="2"/>
  <c r="C18" i="2"/>
  <c r="C12" i="2"/>
  <c r="C6" i="2"/>
  <c r="C11" i="2"/>
  <c r="C31" i="2"/>
  <c r="C25" i="2"/>
  <c r="C19" i="2"/>
  <c r="C13" i="2"/>
  <c r="C7" i="2"/>
  <c r="C26" i="2"/>
  <c r="C20" i="2"/>
  <c r="C14" i="2"/>
  <c r="C8" i="2"/>
  <c r="C27" i="2"/>
  <c r="C21" i="2"/>
  <c r="C15" i="2"/>
  <c r="C9" i="2"/>
  <c r="C28" i="2"/>
  <c r="C22" i="2"/>
  <c r="C16" i="2"/>
  <c r="C10" i="2"/>
  <c r="C29" i="2"/>
  <c r="C23" i="2"/>
  <c r="C5" i="2"/>
  <c r="D3" i="2" l="1"/>
</calcChain>
</file>

<file path=xl/sharedStrings.xml><?xml version="1.0" encoding="utf-8"?>
<sst xmlns="http://schemas.openxmlformats.org/spreadsheetml/2006/main" count="1222" uniqueCount="118">
  <si>
    <t>日付</t>
    <rPh sb="0" eb="2">
      <t>ヒヅケ</t>
    </rPh>
    <phoneticPr fontId="2"/>
  </si>
  <si>
    <t>対戦相手</t>
    <rPh sb="0" eb="2">
      <t>タイセン</t>
    </rPh>
    <rPh sb="2" eb="4">
      <t>アイテ</t>
    </rPh>
    <phoneticPr fontId="2"/>
  </si>
  <si>
    <t>結果</t>
    <rPh sb="0" eb="2">
      <t>ケッカ</t>
    </rPh>
    <phoneticPr fontId="2"/>
  </si>
  <si>
    <t>打席</t>
    <rPh sb="0" eb="2">
      <t>ダセキ</t>
    </rPh>
    <phoneticPr fontId="2"/>
  </si>
  <si>
    <t>打数</t>
    <rPh sb="0" eb="1">
      <t>ダ</t>
    </rPh>
    <rPh sb="1" eb="2">
      <t>スウ</t>
    </rPh>
    <phoneticPr fontId="2"/>
  </si>
  <si>
    <t>１塁打</t>
    <rPh sb="1" eb="2">
      <t>ルイ</t>
    </rPh>
    <rPh sb="2" eb="3">
      <t>ダ</t>
    </rPh>
    <phoneticPr fontId="2"/>
  </si>
  <si>
    <t>２塁打</t>
    <rPh sb="1" eb="2">
      <t>ルイ</t>
    </rPh>
    <rPh sb="2" eb="3">
      <t>ダ</t>
    </rPh>
    <phoneticPr fontId="2"/>
  </si>
  <si>
    <t>３塁打</t>
    <rPh sb="1" eb="2">
      <t>ルイ</t>
    </rPh>
    <rPh sb="2" eb="3">
      <t>ダ</t>
    </rPh>
    <phoneticPr fontId="2"/>
  </si>
  <si>
    <t>本塁打</t>
    <rPh sb="0" eb="1">
      <t>ホン</t>
    </rPh>
    <rPh sb="1" eb="2">
      <t>ルイ</t>
    </rPh>
    <rPh sb="2" eb="3">
      <t>ダ</t>
    </rPh>
    <phoneticPr fontId="2"/>
  </si>
  <si>
    <t>四死球</t>
    <rPh sb="0" eb="3">
      <t>シシキュウ</t>
    </rPh>
    <phoneticPr fontId="2"/>
  </si>
  <si>
    <t>打点</t>
    <rPh sb="0" eb="2">
      <t>ダテン</t>
    </rPh>
    <phoneticPr fontId="2"/>
  </si>
  <si>
    <t>得点</t>
    <rPh sb="0" eb="2">
      <t>トクテン</t>
    </rPh>
    <phoneticPr fontId="2"/>
  </si>
  <si>
    <t>打　　率：</t>
    <rPh sb="0" eb="1">
      <t>ダ</t>
    </rPh>
    <rPh sb="3" eb="4">
      <t>リツ</t>
    </rPh>
    <phoneticPr fontId="2"/>
  </si>
  <si>
    <t>盗塁</t>
    <rPh sb="0" eb="2">
      <t>トウルイ</t>
    </rPh>
    <phoneticPr fontId="2"/>
  </si>
  <si>
    <t>犠打</t>
    <rPh sb="0" eb="2">
      <t>ギダ</t>
    </rPh>
    <phoneticPr fontId="2"/>
  </si>
  <si>
    <t>三振</t>
    <rPh sb="0" eb="2">
      <t>サンシン</t>
    </rPh>
    <phoneticPr fontId="2"/>
  </si>
  <si>
    <t>勝利打点</t>
    <rPh sb="0" eb="2">
      <t>ショウリ</t>
    </rPh>
    <rPh sb="2" eb="4">
      <t>ダテン</t>
    </rPh>
    <phoneticPr fontId="2"/>
  </si>
  <si>
    <t>名前</t>
    <rPh sb="0" eb="2">
      <t>ナマエ</t>
    </rPh>
    <phoneticPr fontId="2"/>
  </si>
  <si>
    <t>打率</t>
    <rPh sb="0" eb="2">
      <t>ダリツ</t>
    </rPh>
    <phoneticPr fontId="2"/>
  </si>
  <si>
    <t>勝投手</t>
    <phoneticPr fontId="2"/>
  </si>
  <si>
    <t>負投手</t>
    <phoneticPr fontId="2"/>
  </si>
  <si>
    <t>記事</t>
    <phoneticPr fontId="2"/>
  </si>
  <si>
    <t>対戦相手</t>
    <phoneticPr fontId="2"/>
  </si>
  <si>
    <t>試合日</t>
    <phoneticPr fontId="2"/>
  </si>
  <si>
    <t>イニング</t>
    <phoneticPr fontId="2"/>
  </si>
  <si>
    <t>自責点</t>
    <phoneticPr fontId="2"/>
  </si>
  <si>
    <t>与四死球</t>
    <phoneticPr fontId="2"/>
  </si>
  <si>
    <t>被安打</t>
    <phoneticPr fontId="2"/>
  </si>
  <si>
    <t>三振</t>
    <phoneticPr fontId="2"/>
  </si>
  <si>
    <t>セーブ</t>
    <phoneticPr fontId="2"/>
  </si>
  <si>
    <t>TOTAL</t>
    <phoneticPr fontId="2"/>
  </si>
  <si>
    <t>登板試合数</t>
    <phoneticPr fontId="2"/>
  </si>
  <si>
    <t>7イニング換算</t>
    <phoneticPr fontId="2"/>
  </si>
  <si>
    <t>9イニング換算</t>
    <phoneticPr fontId="2"/>
  </si>
  <si>
    <t>出塁率</t>
    <phoneticPr fontId="2"/>
  </si>
  <si>
    <t>出塁率：</t>
    <phoneticPr fontId="2"/>
  </si>
  <si>
    <t>出塁率：</t>
    <phoneticPr fontId="2"/>
  </si>
  <si>
    <t>背番号</t>
    <rPh sb="0" eb="3">
      <t>セバンゴウ</t>
    </rPh>
    <phoneticPr fontId="2"/>
  </si>
  <si>
    <t>順位</t>
    <rPh sb="0" eb="2">
      <t>ジュンイ</t>
    </rPh>
    <phoneticPr fontId="2"/>
  </si>
  <si>
    <t>犠飛</t>
    <rPh sb="0" eb="2">
      <t>ギヒ</t>
    </rPh>
    <phoneticPr fontId="2"/>
  </si>
  <si>
    <t>中野</t>
    <rPh sb="0" eb="2">
      <t>ナカノ</t>
    </rPh>
    <phoneticPr fontId="2"/>
  </si>
  <si>
    <t>鳴石</t>
    <rPh sb="0" eb="2">
      <t>ナルイシ</t>
    </rPh>
    <phoneticPr fontId="2"/>
  </si>
  <si>
    <t>中本(亜)</t>
    <phoneticPr fontId="2"/>
  </si>
  <si>
    <t>広島REX</t>
    <rPh sb="0" eb="2">
      <t>ヒロシマ</t>
    </rPh>
    <phoneticPr fontId="2"/>
  </si>
  <si>
    <t>●４－１４</t>
    <phoneticPr fontId="2"/>
  </si>
  <si>
    <t>中野⇒鳴石</t>
    <rPh sb="0" eb="2">
      <t>ナカノ</t>
    </rPh>
    <rPh sb="3" eb="5">
      <t>ナルイシ</t>
    </rPh>
    <phoneticPr fontId="2"/>
  </si>
  <si>
    <t>益田鹿足BBC</t>
    <rPh sb="0" eb="2">
      <t>マスダ</t>
    </rPh>
    <rPh sb="2" eb="3">
      <t>シカ</t>
    </rPh>
    <rPh sb="3" eb="4">
      <t>アシ</t>
    </rPh>
    <phoneticPr fontId="2"/>
  </si>
  <si>
    <t>●１－５</t>
    <phoneticPr fontId="2"/>
  </si>
  <si>
    <t>中野⇒中本（亜）</t>
    <rPh sb="0" eb="2">
      <t>ナカノ</t>
    </rPh>
    <rPh sb="3" eb="5">
      <t>ナカモト</t>
    </rPh>
    <rPh sb="6" eb="7">
      <t>ア</t>
    </rPh>
    <phoneticPr fontId="2"/>
  </si>
  <si>
    <t>三原浮城BBC</t>
    <rPh sb="0" eb="2">
      <t>ミハラ</t>
    </rPh>
    <rPh sb="2" eb="3">
      <t>ウ</t>
    </rPh>
    <rPh sb="3" eb="4">
      <t>シロ</t>
    </rPh>
    <phoneticPr fontId="2"/>
  </si>
  <si>
    <t>〇２－１</t>
    <phoneticPr fontId="2"/>
  </si>
  <si>
    <t>小田　裕大</t>
    <phoneticPr fontId="2"/>
  </si>
  <si>
    <t>中本　陽斗</t>
    <phoneticPr fontId="2"/>
  </si>
  <si>
    <t>鳴石　琉輝</t>
    <phoneticPr fontId="2"/>
  </si>
  <si>
    <t>中野　柚樹</t>
    <phoneticPr fontId="2"/>
  </si>
  <si>
    <t>中本　亜飛</t>
    <phoneticPr fontId="2"/>
  </si>
  <si>
    <t>高橋　鈴</t>
    <phoneticPr fontId="2"/>
  </si>
  <si>
    <t>山田　将駈</t>
    <rPh sb="0" eb="2">
      <t>ヤマダ</t>
    </rPh>
    <rPh sb="3" eb="4">
      <t>マサル</t>
    </rPh>
    <rPh sb="4" eb="5">
      <t>ク</t>
    </rPh>
    <phoneticPr fontId="2"/>
  </si>
  <si>
    <t>内海　悠太</t>
    <rPh sb="0" eb="2">
      <t>ウツミ</t>
    </rPh>
    <rPh sb="3" eb="5">
      <t>ユウタ</t>
    </rPh>
    <phoneticPr fontId="2"/>
  </si>
  <si>
    <t>田辺　大輝</t>
    <rPh sb="0" eb="2">
      <t>タナベ</t>
    </rPh>
    <rPh sb="3" eb="5">
      <t>ダイキ</t>
    </rPh>
    <phoneticPr fontId="2"/>
  </si>
  <si>
    <t>グリーンファイターズ</t>
    <phoneticPr fontId="2"/>
  </si>
  <si>
    <t>〇１５－９</t>
    <phoneticPr fontId="2"/>
  </si>
  <si>
    <t>中野</t>
    <rPh sb="0" eb="2">
      <t>ナカノ</t>
    </rPh>
    <phoneticPr fontId="2"/>
  </si>
  <si>
    <t>広島SUNS</t>
    <rPh sb="0" eb="2">
      <t>ヒロシマ</t>
    </rPh>
    <phoneticPr fontId="2"/>
  </si>
  <si>
    <t>●０－１０</t>
    <phoneticPr fontId="2"/>
  </si>
  <si>
    <t>中野</t>
    <rPh sb="0" eb="2">
      <t>ナカノ</t>
    </rPh>
    <phoneticPr fontId="2"/>
  </si>
  <si>
    <t>●０－８</t>
    <phoneticPr fontId="2"/>
  </si>
  <si>
    <t>五日市シニア</t>
    <rPh sb="0" eb="3">
      <t>イツカイチ</t>
    </rPh>
    <phoneticPr fontId="2"/>
  </si>
  <si>
    <t>●３－９</t>
    <phoneticPr fontId="2"/>
  </si>
  <si>
    <t>中本（亜）</t>
    <rPh sb="0" eb="2">
      <t>ナカモト</t>
    </rPh>
    <rPh sb="3" eb="4">
      <t>ア</t>
    </rPh>
    <phoneticPr fontId="2"/>
  </si>
  <si>
    <t>中本（亜）⇒鳴石</t>
    <rPh sb="0" eb="2">
      <t>ナカモト</t>
    </rPh>
    <rPh sb="3" eb="4">
      <t>ア</t>
    </rPh>
    <rPh sb="6" eb="8">
      <t>ナルイシ</t>
    </rPh>
    <phoneticPr fontId="2"/>
  </si>
  <si>
    <t>三次BBC</t>
    <rPh sb="0" eb="2">
      <t>ミヨシ</t>
    </rPh>
    <phoneticPr fontId="2"/>
  </si>
  <si>
    <t>〇５－３</t>
    <phoneticPr fontId="2"/>
  </si>
  <si>
    <t>鳴石</t>
    <rPh sb="0" eb="2">
      <t>ナルイシ</t>
    </rPh>
    <phoneticPr fontId="2"/>
  </si>
  <si>
    <t>高陽スカイバンズ</t>
    <rPh sb="0" eb="2">
      <t>コウヨウ</t>
    </rPh>
    <phoneticPr fontId="2"/>
  </si>
  <si>
    <t>●１－１１</t>
    <phoneticPr fontId="2"/>
  </si>
  <si>
    <t>中野</t>
    <rPh sb="0" eb="2">
      <t>ナカノ</t>
    </rPh>
    <phoneticPr fontId="2"/>
  </si>
  <si>
    <t>中野⇒中本（亜）⇒中本（陽）</t>
    <rPh sb="0" eb="2">
      <t>ナカノ</t>
    </rPh>
    <rPh sb="12" eb="13">
      <t>ヨウ</t>
    </rPh>
    <phoneticPr fontId="2"/>
  </si>
  <si>
    <t>中本(陽)</t>
    <rPh sb="3" eb="4">
      <t>ヨウ</t>
    </rPh>
    <phoneticPr fontId="2"/>
  </si>
  <si>
    <t>〇６－５</t>
    <phoneticPr fontId="2"/>
  </si>
  <si>
    <t>●４－６</t>
    <phoneticPr fontId="2"/>
  </si>
  <si>
    <t>小田</t>
    <rPh sb="0" eb="2">
      <t>オダ</t>
    </rPh>
    <phoneticPr fontId="2"/>
  </si>
  <si>
    <t>小田⇒鳴石</t>
    <rPh sb="0" eb="2">
      <t>オダ</t>
    </rPh>
    <rPh sb="3" eb="5">
      <t>ナルイシ</t>
    </rPh>
    <phoneticPr fontId="2"/>
  </si>
  <si>
    <t>五日市シニア</t>
    <rPh sb="0" eb="3">
      <t>イツカイチ</t>
    </rPh>
    <phoneticPr fontId="2"/>
  </si>
  <si>
    <t>０－０(●0-4）</t>
    <phoneticPr fontId="2"/>
  </si>
  <si>
    <t>レイワンズ</t>
    <phoneticPr fontId="2"/>
  </si>
  <si>
    <t>●０－２</t>
    <phoneticPr fontId="2"/>
  </si>
  <si>
    <t>中野⇒中本（陽）</t>
    <rPh sb="0" eb="2">
      <t>ナカノ</t>
    </rPh>
    <rPh sb="3" eb="5">
      <t>ナカモト</t>
    </rPh>
    <rPh sb="6" eb="7">
      <t>ヨウ</t>
    </rPh>
    <phoneticPr fontId="2"/>
  </si>
  <si>
    <t>廿日市シニア</t>
    <rPh sb="0" eb="3">
      <t>ハツカイチ</t>
    </rPh>
    <phoneticPr fontId="2"/>
  </si>
  <si>
    <t>●０－４</t>
    <phoneticPr fontId="2"/>
  </si>
  <si>
    <t>安シニア</t>
    <rPh sb="0" eb="1">
      <t>ヤス</t>
    </rPh>
    <phoneticPr fontId="2"/>
  </si>
  <si>
    <t>●３－８</t>
    <phoneticPr fontId="2"/>
  </si>
  <si>
    <t>〇３－０</t>
    <phoneticPr fontId="2"/>
  </si>
  <si>
    <t>鳴石⇒中本（亜）</t>
    <rPh sb="0" eb="2">
      <t>ナルイシ</t>
    </rPh>
    <rPh sb="3" eb="5">
      <t>ナカモト</t>
    </rPh>
    <rPh sb="6" eb="7">
      <t>ア</t>
    </rPh>
    <phoneticPr fontId="2"/>
  </si>
  <si>
    <t>●１－２</t>
    <phoneticPr fontId="2"/>
  </si>
  <si>
    <t>中本（陽）</t>
  </si>
  <si>
    <t>中野⇒鳴石⇒中本（陽）</t>
    <rPh sb="0" eb="2">
      <t>ナカノ</t>
    </rPh>
    <rPh sb="3" eb="5">
      <t>ナルイシ</t>
    </rPh>
    <rPh sb="9" eb="10">
      <t>ヨウ</t>
    </rPh>
    <phoneticPr fontId="2"/>
  </si>
  <si>
    <t>広島スターズ</t>
    <rPh sb="0" eb="2">
      <t>ヒロシマ</t>
    </rPh>
    <phoneticPr fontId="2"/>
  </si>
  <si>
    <t>●１－３</t>
    <phoneticPr fontId="2"/>
  </si>
  <si>
    <t>山本　翼</t>
    <rPh sb="0" eb="2">
      <t>ヤマモト</t>
    </rPh>
    <rPh sb="3" eb="4">
      <t>ツバサ</t>
    </rPh>
    <phoneticPr fontId="2"/>
  </si>
  <si>
    <t>田坂　遼</t>
    <rPh sb="0" eb="2">
      <t>タサカ</t>
    </rPh>
    <rPh sb="3" eb="4">
      <t>リョウ</t>
    </rPh>
    <phoneticPr fontId="2"/>
  </si>
  <si>
    <t>美鈴が丘中学校</t>
    <rPh sb="0" eb="2">
      <t>ミスズ</t>
    </rPh>
    <rPh sb="3" eb="4">
      <t>オカ</t>
    </rPh>
    <rPh sb="4" eb="7">
      <t>チュウガッコウ</t>
    </rPh>
    <phoneticPr fontId="2"/>
  </si>
  <si>
    <t>●２－７</t>
    <phoneticPr fontId="2"/>
  </si>
  <si>
    <t>〇１５－０</t>
    <phoneticPr fontId="2"/>
  </si>
  <si>
    <t>●０－３</t>
    <phoneticPr fontId="2"/>
  </si>
  <si>
    <t>原野　拓己</t>
    <phoneticPr fontId="2"/>
  </si>
  <si>
    <t>坂野　蒼介</t>
    <phoneticPr fontId="2"/>
  </si>
  <si>
    <t>小川　興佑</t>
    <phoneticPr fontId="2"/>
  </si>
  <si>
    <t>小川　太維志</t>
    <phoneticPr fontId="2"/>
  </si>
  <si>
    <t>古賀　翔己</t>
    <phoneticPr fontId="2"/>
  </si>
  <si>
    <t>片岡　悠生</t>
    <phoneticPr fontId="2"/>
  </si>
  <si>
    <t>●２－５</t>
    <phoneticPr fontId="2"/>
  </si>
  <si>
    <t>五日市観音</t>
    <rPh sb="0" eb="3">
      <t>イツカイチ</t>
    </rPh>
    <rPh sb="3" eb="5">
      <t>カンノン</t>
    </rPh>
    <phoneticPr fontId="2"/>
  </si>
  <si>
    <t>●０－１３</t>
    <phoneticPr fontId="2"/>
  </si>
  <si>
    <t>●２－３</t>
    <phoneticPr fontId="2"/>
  </si>
  <si>
    <t>●５－１２</t>
    <phoneticPr fontId="2"/>
  </si>
  <si>
    <t>田村</t>
    <rPh sb="0" eb="2">
      <t>タムラ</t>
    </rPh>
    <phoneticPr fontId="2"/>
  </si>
  <si>
    <t>●０－１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</si>
</sst>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Border="1"/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2" borderId="4" xfId="0" applyFill="1" applyBorder="1"/>
    <xf numFmtId="0" fontId="0" fillId="12" borderId="4" xfId="0" applyFill="1" applyBorder="1"/>
    <xf numFmtId="0" fontId="0" fillId="6" borderId="4" xfId="0" applyFill="1" applyBorder="1"/>
    <xf numFmtId="5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left"/>
    </xf>
    <xf numFmtId="176" fontId="0" fillId="0" borderId="0" xfId="0" applyNumberForma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" xfId="2" applyNumberFormat="1" applyFont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18" borderId="10" xfId="0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  <xf numFmtId="0" fontId="0" fillId="19" borderId="11" xfId="0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0" fillId="22" borderId="10" xfId="0" applyFill="1" applyBorder="1" applyAlignment="1">
      <alignment horizontal="center" vertical="center"/>
    </xf>
    <xf numFmtId="0" fontId="0" fillId="22" borderId="11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12" xfId="0" applyFill="1" applyBorder="1" applyAlignment="1">
      <alignment horizontal="center" vertical="center"/>
    </xf>
    <xf numFmtId="0" fontId="0" fillId="20" borderId="18" xfId="0" applyFill="1" applyBorder="1" applyAlignment="1">
      <alignment horizontal="center" vertical="center"/>
    </xf>
    <xf numFmtId="0" fontId="0" fillId="20" borderId="19" xfId="0" applyFill="1" applyBorder="1" applyAlignment="1">
      <alignment horizontal="center" vertical="center"/>
    </xf>
    <xf numFmtId="0" fontId="0" fillId="20" borderId="20" xfId="0" applyFill="1" applyBorder="1" applyAlignment="1">
      <alignment horizontal="center" vertical="center"/>
    </xf>
  </cellXfs>
  <cellStyles count="3">
    <cellStyle name="桁区切り 2 2" xfId="1" xr:uid="{00000000-0005-0000-0000-000000000000}"/>
    <cellStyle name="標準" xfId="0" builtinId="0"/>
    <cellStyle name="標準 2" xfId="2" xr:uid="{00000000-0005-0000-0000-000002000000}"/>
  </cellStyles>
  <dxfs count="26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S32"/>
  <sheetViews>
    <sheetView topLeftCell="B1" workbookViewId="0">
      <selection activeCell="B20" sqref="B20"/>
    </sheetView>
  </sheetViews>
  <sheetFormatPr defaultRowHeight="13.2" x14ac:dyDescent="0.2"/>
  <cols>
    <col min="1" max="1" width="9" style="1"/>
    <col min="2" max="2" width="13.6640625" customWidth="1"/>
    <col min="3" max="3" width="8.21875" bestFit="1" customWidth="1"/>
    <col min="4" max="5" width="13.44140625" customWidth="1"/>
  </cols>
  <sheetData>
    <row r="3" spans="1:19" x14ac:dyDescent="0.2">
      <c r="D3" s="42">
        <f>(H3+I3+J3+K3)/G3</f>
        <v>0.20302013422818793</v>
      </c>
      <c r="E3" s="24"/>
      <c r="F3">
        <f>SUM(F5:F75)</f>
        <v>687</v>
      </c>
      <c r="G3">
        <f t="shared" ref="G3:S3" si="0">SUM(G5:G75)</f>
        <v>596</v>
      </c>
      <c r="H3">
        <f t="shared" si="0"/>
        <v>97</v>
      </c>
      <c r="I3">
        <f t="shared" si="0"/>
        <v>19</v>
      </c>
      <c r="J3">
        <f t="shared" si="0"/>
        <v>2</v>
      </c>
      <c r="K3">
        <f t="shared" si="0"/>
        <v>3</v>
      </c>
      <c r="L3">
        <f t="shared" si="0"/>
        <v>68</v>
      </c>
      <c r="M3">
        <f t="shared" si="0"/>
        <v>63</v>
      </c>
      <c r="N3">
        <f t="shared" si="0"/>
        <v>18</v>
      </c>
      <c r="O3">
        <f t="shared" si="0"/>
        <v>12</v>
      </c>
      <c r="P3">
        <f t="shared" si="0"/>
        <v>1</v>
      </c>
      <c r="Q3">
        <f t="shared" si="0"/>
        <v>76</v>
      </c>
      <c r="R3">
        <f t="shared" si="0"/>
        <v>89</v>
      </c>
      <c r="S3">
        <f t="shared" si="0"/>
        <v>4</v>
      </c>
    </row>
    <row r="4" spans="1:19" x14ac:dyDescent="0.2">
      <c r="A4" s="37" t="s">
        <v>37</v>
      </c>
      <c r="B4" s="13" t="s">
        <v>17</v>
      </c>
      <c r="C4" s="13" t="s">
        <v>38</v>
      </c>
      <c r="D4" s="14" t="s">
        <v>18</v>
      </c>
      <c r="E4" s="14" t="s">
        <v>34</v>
      </c>
      <c r="F4" s="8" t="s">
        <v>3</v>
      </c>
      <c r="G4" s="4" t="s">
        <v>4</v>
      </c>
      <c r="H4" s="6" t="s">
        <v>5</v>
      </c>
      <c r="I4" s="6" t="s">
        <v>6</v>
      </c>
      <c r="J4" s="6" t="s">
        <v>7</v>
      </c>
      <c r="K4" s="8" t="s">
        <v>8</v>
      </c>
      <c r="L4" s="7" t="s">
        <v>11</v>
      </c>
      <c r="M4" s="7" t="s">
        <v>10</v>
      </c>
      <c r="N4" s="9" t="s">
        <v>13</v>
      </c>
      <c r="O4" s="9" t="s">
        <v>14</v>
      </c>
      <c r="P4" s="9" t="s">
        <v>39</v>
      </c>
      <c r="Q4" s="5" t="s">
        <v>9</v>
      </c>
      <c r="R4" s="10" t="s">
        <v>15</v>
      </c>
      <c r="S4" s="12" t="s">
        <v>16</v>
      </c>
    </row>
    <row r="5" spans="1:19" s="55" customFormat="1" ht="16.2" x14ac:dyDescent="0.2">
      <c r="A5" s="53">
        <v>10</v>
      </c>
      <c r="B5" s="31" t="str">
        <f>'１０番'!$C$4</f>
        <v>中本　亜飛</v>
      </c>
      <c r="C5" s="54">
        <f>RANK(D5,$D$5:$D$32,0)</f>
        <v>7</v>
      </c>
      <c r="D5" s="41">
        <f>'１０番'!$D$2</f>
        <v>0.17741935483870969</v>
      </c>
      <c r="E5" s="41">
        <f>'１０番'!$D$3</f>
        <v>0.28169014084507044</v>
      </c>
      <c r="F5" s="15">
        <f>'１０番'!$E$4</f>
        <v>76</v>
      </c>
      <c r="G5" s="15">
        <f>'１０番'!$F$4</f>
        <v>62</v>
      </c>
      <c r="H5" s="15">
        <f>'１０番'!$G$4</f>
        <v>8</v>
      </c>
      <c r="I5" s="15">
        <f>'１０番'!$H$4</f>
        <v>2</v>
      </c>
      <c r="J5" s="15">
        <f>'１０番'!$I$4</f>
        <v>0</v>
      </c>
      <c r="K5" s="15">
        <f>'１０番'!$J$4</f>
        <v>1</v>
      </c>
      <c r="L5" s="15">
        <f>'１０番'!$K$4</f>
        <v>4</v>
      </c>
      <c r="M5" s="15">
        <f>'１０番'!$L$4</f>
        <v>8</v>
      </c>
      <c r="N5" s="15">
        <f>'１０番'!$M$4</f>
        <v>1</v>
      </c>
      <c r="O5" s="15">
        <f>'１０番'!$N$4</f>
        <v>3</v>
      </c>
      <c r="P5" s="15">
        <f>'１０番'!$O$4</f>
        <v>0</v>
      </c>
      <c r="Q5" s="15">
        <f>'１０番'!$P$4</f>
        <v>9</v>
      </c>
      <c r="R5" s="15">
        <f>'１０番'!$Q$4</f>
        <v>9</v>
      </c>
      <c r="S5" s="15">
        <f>'１０番'!$R$4</f>
        <v>0</v>
      </c>
    </row>
    <row r="6" spans="1:19" ht="16.2" x14ac:dyDescent="0.2">
      <c r="A6" s="2">
        <v>0</v>
      </c>
      <c r="B6" s="31" t="str">
        <f>'０番'!$C$4</f>
        <v>田村</v>
      </c>
      <c r="C6" s="47">
        <f t="shared" ref="C6:C32" si="1">RANK(D6,$D$5:$D$32,0)</f>
        <v>11</v>
      </c>
      <c r="D6" s="41">
        <f>'０番'!$D$2</f>
        <v>0</v>
      </c>
      <c r="E6" s="41">
        <f>'０番'!$D$3</f>
        <v>0.5</v>
      </c>
      <c r="F6" s="15">
        <f>'０番'!$E$4</f>
        <v>2</v>
      </c>
      <c r="G6" s="15">
        <f>'０番'!$F$4</f>
        <v>1</v>
      </c>
      <c r="H6" s="15">
        <f>'０番'!$G$4</f>
        <v>0</v>
      </c>
      <c r="I6" s="15">
        <f>'０番'!$H$4</f>
        <v>0</v>
      </c>
      <c r="J6" s="15">
        <f>'０番'!$I$4</f>
        <v>0</v>
      </c>
      <c r="K6" s="15">
        <f>'０番'!$J$4</f>
        <v>0</v>
      </c>
      <c r="L6" s="15">
        <f>'０番'!$K$4</f>
        <v>0</v>
      </c>
      <c r="M6" s="15">
        <f>'０番'!$L$4</f>
        <v>0</v>
      </c>
      <c r="N6" s="15">
        <f>'０番'!$M$4</f>
        <v>0</v>
      </c>
      <c r="O6" s="15">
        <f>'０番'!$N$4</f>
        <v>0</v>
      </c>
      <c r="P6" s="15">
        <f>'０番'!$O$4</f>
        <v>0</v>
      </c>
      <c r="Q6" s="15">
        <f>'０番'!$P$4</f>
        <v>1</v>
      </c>
      <c r="R6" s="15">
        <f>'０番'!$Q$4</f>
        <v>0</v>
      </c>
      <c r="S6" s="15">
        <f>'０番'!$R$4</f>
        <v>0</v>
      </c>
    </row>
    <row r="7" spans="1:19" ht="16.2" x14ac:dyDescent="0.2">
      <c r="A7" s="2">
        <v>1</v>
      </c>
      <c r="B7" s="31" t="str">
        <f>'１番'!$C$4</f>
        <v>中野　柚樹</v>
      </c>
      <c r="C7" s="47">
        <f t="shared" si="1"/>
        <v>2</v>
      </c>
      <c r="D7" s="41">
        <f>'１番'!$D$2</f>
        <v>0.2857142857142857</v>
      </c>
      <c r="E7" s="41">
        <f>'１番'!$D$3</f>
        <v>0.37804878048780488</v>
      </c>
      <c r="F7" s="15">
        <f>'１番'!$E$4</f>
        <v>81</v>
      </c>
      <c r="G7" s="15">
        <f>'１番'!$F$4</f>
        <v>70</v>
      </c>
      <c r="H7" s="15">
        <f>'１番'!$G$4</f>
        <v>15</v>
      </c>
      <c r="I7" s="15">
        <f>'１番'!$H$4</f>
        <v>4</v>
      </c>
      <c r="J7" s="15">
        <f>'１番'!$I$4</f>
        <v>0</v>
      </c>
      <c r="K7" s="15">
        <f>'１番'!$J$4</f>
        <v>1</v>
      </c>
      <c r="L7" s="15">
        <f>'１番'!$K$4</f>
        <v>10</v>
      </c>
      <c r="M7" s="15">
        <f>'１番'!$L$4</f>
        <v>19</v>
      </c>
      <c r="N7" s="15">
        <f>'１番'!$M$4</f>
        <v>0</v>
      </c>
      <c r="O7" s="15">
        <f>'１番'!$N$4</f>
        <v>0</v>
      </c>
      <c r="P7" s="15">
        <f>'１番'!$O$4</f>
        <v>1</v>
      </c>
      <c r="Q7" s="15">
        <f>'１番'!$P$4</f>
        <v>11</v>
      </c>
      <c r="R7" s="15">
        <f>'１番'!$Q$4</f>
        <v>9</v>
      </c>
      <c r="S7" s="15">
        <f>'１番'!$R$4</f>
        <v>2</v>
      </c>
    </row>
    <row r="8" spans="1:19" ht="16.2" x14ac:dyDescent="0.2">
      <c r="A8" s="2">
        <v>2</v>
      </c>
      <c r="B8" s="31" t="str">
        <f>'２番'!$C$4</f>
        <v>山田　将駈</v>
      </c>
      <c r="C8" s="47">
        <f t="shared" si="1"/>
        <v>3</v>
      </c>
      <c r="D8" s="41">
        <f>'２番'!$D$2</f>
        <v>0.23943661971830985</v>
      </c>
      <c r="E8" s="41">
        <f>'２番'!$D$3</f>
        <v>0.30769230769230771</v>
      </c>
      <c r="F8" s="15">
        <f>'２番'!$E$4</f>
        <v>78</v>
      </c>
      <c r="G8" s="15">
        <f>'２番'!$F$4</f>
        <v>71</v>
      </c>
      <c r="H8" s="15">
        <f>'２番'!$G$4</f>
        <v>15</v>
      </c>
      <c r="I8" s="15">
        <f>'２番'!$H$4</f>
        <v>2</v>
      </c>
      <c r="J8" s="15">
        <f>'２番'!$I$4</f>
        <v>0</v>
      </c>
      <c r="K8" s="15">
        <f>'２番'!$J$4</f>
        <v>0</v>
      </c>
      <c r="L8" s="15">
        <f>'２番'!$K$4</f>
        <v>5</v>
      </c>
      <c r="M8" s="15">
        <f>'２番'!$L$4</f>
        <v>9</v>
      </c>
      <c r="N8" s="15">
        <f>'２番'!$M$4</f>
        <v>0</v>
      </c>
      <c r="O8" s="15">
        <f>'２番'!$N$4</f>
        <v>0</v>
      </c>
      <c r="P8" s="15">
        <f>'２番'!$O$4</f>
        <v>0</v>
      </c>
      <c r="Q8" s="15">
        <f>'２番'!$P$4</f>
        <v>7</v>
      </c>
      <c r="R8" s="15">
        <f>'２番'!$Q$4</f>
        <v>5</v>
      </c>
      <c r="S8" s="15">
        <f>'２番'!$R$4</f>
        <v>0</v>
      </c>
    </row>
    <row r="9" spans="1:19" ht="16.2" x14ac:dyDescent="0.2">
      <c r="A9" s="2">
        <v>3</v>
      </c>
      <c r="B9" s="31">
        <f>'３番'!$C$4</f>
        <v>0</v>
      </c>
      <c r="C9" s="47">
        <f t="shared" si="1"/>
        <v>11</v>
      </c>
      <c r="D9" s="41">
        <f>'３番'!$D$2</f>
        <v>0</v>
      </c>
      <c r="E9" s="41">
        <f>'３番'!$D$3</f>
        <v>0</v>
      </c>
      <c r="F9" s="15">
        <f>'３番'!$E$4</f>
        <v>1</v>
      </c>
      <c r="G9" s="15">
        <f>'３番'!$F$4</f>
        <v>1</v>
      </c>
      <c r="H9" s="15">
        <f>'３番'!$G$4</f>
        <v>0</v>
      </c>
      <c r="I9" s="15">
        <f>'３番'!$H$4</f>
        <v>0</v>
      </c>
      <c r="J9" s="15">
        <f>'３番'!$I$4</f>
        <v>0</v>
      </c>
      <c r="K9" s="15">
        <f>'３番'!$J$4</f>
        <v>0</v>
      </c>
      <c r="L9" s="15">
        <f>'３番'!$K$4</f>
        <v>0</v>
      </c>
      <c r="M9" s="15">
        <f>'３番'!$L$4</f>
        <v>0</v>
      </c>
      <c r="N9" s="15">
        <f>'３番'!$M$4</f>
        <v>0</v>
      </c>
      <c r="O9" s="15">
        <f>'３番'!$N$4</f>
        <v>0</v>
      </c>
      <c r="P9" s="15">
        <f>'３番'!$O$4</f>
        <v>0</v>
      </c>
      <c r="Q9" s="15">
        <f>'３番'!$P$4</f>
        <v>0</v>
      </c>
      <c r="R9" s="15">
        <f>'３番'!$Q$4</f>
        <v>0</v>
      </c>
      <c r="S9" s="15">
        <f>'３番'!$R$4</f>
        <v>0</v>
      </c>
    </row>
    <row r="10" spans="1:19" ht="16.2" x14ac:dyDescent="0.2">
      <c r="A10" s="2">
        <v>4</v>
      </c>
      <c r="B10" s="31" t="str">
        <f>'４番'!$C$4</f>
        <v>小田　裕大</v>
      </c>
      <c r="C10" s="47">
        <f t="shared" si="1"/>
        <v>4</v>
      </c>
      <c r="D10" s="41">
        <f>'４番'!$D$2</f>
        <v>0.21739130434782608</v>
      </c>
      <c r="E10" s="41">
        <f>'４番'!$D$3</f>
        <v>0.31645569620253167</v>
      </c>
      <c r="F10" s="15">
        <f>'４番'!$E$4</f>
        <v>82</v>
      </c>
      <c r="G10" s="15">
        <f>'４番'!$F$4</f>
        <v>69</v>
      </c>
      <c r="H10" s="15">
        <f>'４番'!$G$4</f>
        <v>14</v>
      </c>
      <c r="I10" s="15">
        <f>'４番'!$H$4</f>
        <v>1</v>
      </c>
      <c r="J10" s="15">
        <f>'４番'!$I$4</f>
        <v>0</v>
      </c>
      <c r="K10" s="15">
        <f>'４番'!$J$4</f>
        <v>0</v>
      </c>
      <c r="L10" s="15">
        <f>'４番'!$K$4</f>
        <v>12</v>
      </c>
      <c r="M10" s="15">
        <f>'４番'!$L$4</f>
        <v>4</v>
      </c>
      <c r="N10" s="15">
        <f>'４番'!$M$4</f>
        <v>1</v>
      </c>
      <c r="O10" s="15">
        <f>'４番'!$N$4</f>
        <v>4</v>
      </c>
      <c r="P10" s="15">
        <f>'４番'!$O$4</f>
        <v>0</v>
      </c>
      <c r="Q10" s="15">
        <f>'４番'!$P$4</f>
        <v>10</v>
      </c>
      <c r="R10" s="15">
        <f>'４番'!$Q$4</f>
        <v>7</v>
      </c>
      <c r="S10" s="15">
        <f>'４番'!$R$4</f>
        <v>0</v>
      </c>
    </row>
    <row r="11" spans="1:19" ht="16.2" x14ac:dyDescent="0.2">
      <c r="A11" s="2">
        <v>5</v>
      </c>
      <c r="B11" s="31" t="str">
        <f>'５番'!$C$4</f>
        <v>中本　陽斗</v>
      </c>
      <c r="C11" s="47">
        <f t="shared" si="1"/>
        <v>1</v>
      </c>
      <c r="D11" s="41">
        <f>'５番'!$D$2</f>
        <v>0.30158730158730157</v>
      </c>
      <c r="E11" s="41">
        <f>'５番'!$D$3</f>
        <v>0.38028169014084506</v>
      </c>
      <c r="F11" s="15">
        <f>'５番'!$E$4</f>
        <v>73</v>
      </c>
      <c r="G11" s="15">
        <f>'５番'!$F$4</f>
        <v>63</v>
      </c>
      <c r="H11" s="15">
        <f>'５番'!$G$4</f>
        <v>14</v>
      </c>
      <c r="I11" s="15">
        <f>'５番'!$H$4</f>
        <v>4</v>
      </c>
      <c r="J11" s="15">
        <f>'５番'!$I$4</f>
        <v>0</v>
      </c>
      <c r="K11" s="15">
        <f>'５番'!$J$4</f>
        <v>1</v>
      </c>
      <c r="L11" s="15">
        <f>'５番'!$K$4</f>
        <v>11</v>
      </c>
      <c r="M11" s="15">
        <f>'５番'!$L$4</f>
        <v>9</v>
      </c>
      <c r="N11" s="15">
        <f>'５番'!$M$4</f>
        <v>15</v>
      </c>
      <c r="O11" s="15">
        <f>'５番'!$N$4</f>
        <v>0</v>
      </c>
      <c r="P11" s="15">
        <f>'５番'!$O$4</f>
        <v>0</v>
      </c>
      <c r="Q11" s="15">
        <f>'５番'!$P$4</f>
        <v>8</v>
      </c>
      <c r="R11" s="15">
        <f>'５番'!$Q$4</f>
        <v>11</v>
      </c>
      <c r="S11" s="15">
        <f>'５番'!$R$4</f>
        <v>1</v>
      </c>
    </row>
    <row r="12" spans="1:19" ht="16.2" x14ac:dyDescent="0.2">
      <c r="A12" s="2">
        <v>6</v>
      </c>
      <c r="B12" s="31" t="str">
        <f>'６番'!$C$4</f>
        <v>鳴石　琉輝</v>
      </c>
      <c r="C12" s="47">
        <f t="shared" si="1"/>
        <v>5</v>
      </c>
      <c r="D12" s="41">
        <f>'６番'!$D$2</f>
        <v>0.2153846153846154</v>
      </c>
      <c r="E12" s="41">
        <f>'６番'!$D$3</f>
        <v>0.32</v>
      </c>
      <c r="F12" s="15">
        <f>'６番'!$E$4</f>
        <v>74</v>
      </c>
      <c r="G12" s="15">
        <f>'６番'!$F$4</f>
        <v>65</v>
      </c>
      <c r="H12" s="15">
        <f>'６番'!$G$4</f>
        <v>11</v>
      </c>
      <c r="I12" s="15">
        <f>'６番'!$H$4</f>
        <v>3</v>
      </c>
      <c r="J12" s="15">
        <f>'６番'!$I$4</f>
        <v>0</v>
      </c>
      <c r="K12" s="15">
        <f>'６番'!$J$4</f>
        <v>0</v>
      </c>
      <c r="L12" s="15">
        <f>'６番'!$K$4</f>
        <v>13</v>
      </c>
      <c r="M12" s="15">
        <f>'６番'!$L$4</f>
        <v>5</v>
      </c>
      <c r="N12" s="15">
        <f>'６番'!$M$4</f>
        <v>0</v>
      </c>
      <c r="O12" s="15">
        <f>'６番'!$N$4</f>
        <v>0</v>
      </c>
      <c r="P12" s="15">
        <f>'６番'!$O$4</f>
        <v>0</v>
      </c>
      <c r="Q12" s="15">
        <f>'６番'!$P$4</f>
        <v>10</v>
      </c>
      <c r="R12" s="15">
        <f>'６番'!$Q$4</f>
        <v>7</v>
      </c>
      <c r="S12" s="15">
        <f>'６番'!$R$4</f>
        <v>1</v>
      </c>
    </row>
    <row r="13" spans="1:19" ht="16.2" x14ac:dyDescent="0.2">
      <c r="A13" s="2">
        <v>7</v>
      </c>
      <c r="B13" s="31" t="str">
        <f>'７番'!$C$4</f>
        <v>田辺　大輝</v>
      </c>
      <c r="C13" s="47">
        <f t="shared" si="1"/>
        <v>9</v>
      </c>
      <c r="D13" s="41">
        <f>'７番'!$D$2</f>
        <v>0.1276595744680851</v>
      </c>
      <c r="E13" s="41">
        <f>'７番'!$D$3</f>
        <v>0.2807017543859649</v>
      </c>
      <c r="F13" s="15">
        <f>'７番'!$E$4</f>
        <v>61</v>
      </c>
      <c r="G13" s="15">
        <f>'７番'!$F$4</f>
        <v>47</v>
      </c>
      <c r="H13" s="15">
        <f>'７番'!$G$4</f>
        <v>6</v>
      </c>
      <c r="I13" s="15">
        <f>'７番'!$H$4</f>
        <v>0</v>
      </c>
      <c r="J13" s="15">
        <f>'７番'!$I$4</f>
        <v>0</v>
      </c>
      <c r="K13" s="15">
        <f>'７番'!$J$4</f>
        <v>0</v>
      </c>
      <c r="L13" s="15">
        <f>'７番'!$K$4</f>
        <v>6</v>
      </c>
      <c r="M13" s="15">
        <f>'７番'!$L$4</f>
        <v>2</v>
      </c>
      <c r="N13" s="15">
        <f>'７番'!$M$4</f>
        <v>0</v>
      </c>
      <c r="O13" s="15">
        <f>'７番'!$N$4</f>
        <v>3</v>
      </c>
      <c r="P13" s="15">
        <f>'７番'!$O$4</f>
        <v>0</v>
      </c>
      <c r="Q13" s="15">
        <f>'７番'!$P$4</f>
        <v>10</v>
      </c>
      <c r="R13" s="15">
        <f>'７番'!$Q$4</f>
        <v>7</v>
      </c>
      <c r="S13" s="15">
        <f>'７番'!$R$4</f>
        <v>0</v>
      </c>
    </row>
    <row r="14" spans="1:19" ht="16.2" x14ac:dyDescent="0.2">
      <c r="A14" s="2">
        <v>8</v>
      </c>
      <c r="B14" s="31" t="str">
        <f>'８番'!$C$4</f>
        <v>内海　悠太</v>
      </c>
      <c r="C14" s="47">
        <f t="shared" si="1"/>
        <v>8</v>
      </c>
      <c r="D14" s="41">
        <f>'８番'!$D$2</f>
        <v>0.15789473684210525</v>
      </c>
      <c r="E14" s="41">
        <f>'８番'!$D$3</f>
        <v>0.23809523809523808</v>
      </c>
      <c r="F14" s="15">
        <f>'８番'!$E$4</f>
        <v>65</v>
      </c>
      <c r="G14" s="15">
        <f>'８番'!$F$4</f>
        <v>57</v>
      </c>
      <c r="H14" s="15">
        <f>'８番'!$G$4</f>
        <v>7</v>
      </c>
      <c r="I14" s="15">
        <f>'８番'!$H$4</f>
        <v>1</v>
      </c>
      <c r="J14" s="15">
        <f>'８番'!$I$4</f>
        <v>1</v>
      </c>
      <c r="K14" s="15">
        <f>'８番'!$J$4</f>
        <v>0</v>
      </c>
      <c r="L14" s="15">
        <f>'８番'!$K$4</f>
        <v>4</v>
      </c>
      <c r="M14" s="15">
        <f>'８番'!$L$4</f>
        <v>5</v>
      </c>
      <c r="N14" s="15">
        <f>'８番'!$M$4</f>
        <v>0</v>
      </c>
      <c r="O14" s="15">
        <f>'８番'!$N$4</f>
        <v>1</v>
      </c>
      <c r="P14" s="15">
        <f>'８番'!$O$4</f>
        <v>0</v>
      </c>
      <c r="Q14" s="15">
        <f>'８番'!$P$4</f>
        <v>6</v>
      </c>
      <c r="R14" s="15">
        <f>'８番'!$Q$4</f>
        <v>13</v>
      </c>
      <c r="S14" s="15">
        <f>'８番'!$R$4</f>
        <v>0</v>
      </c>
    </row>
    <row r="15" spans="1:19" ht="16.2" x14ac:dyDescent="0.2">
      <c r="A15" s="2">
        <v>9</v>
      </c>
      <c r="B15" s="31" t="str">
        <f>'９番'!$C$4</f>
        <v>高橋　鈴</v>
      </c>
      <c r="C15" s="47">
        <f t="shared" si="1"/>
        <v>10</v>
      </c>
      <c r="D15" s="41">
        <f>'９番'!$D$2</f>
        <v>0.125</v>
      </c>
      <c r="E15" s="41">
        <f>'９番'!$D$3</f>
        <v>0.15517241379310345</v>
      </c>
      <c r="F15" s="15">
        <f>'９番'!$E$4</f>
        <v>57</v>
      </c>
      <c r="G15" s="15">
        <f>'９番'!$F$4</f>
        <v>56</v>
      </c>
      <c r="H15" s="15">
        <f>'９番'!$G$4</f>
        <v>4</v>
      </c>
      <c r="I15" s="15">
        <f>'９番'!$H$4</f>
        <v>2</v>
      </c>
      <c r="J15" s="15">
        <f>'９番'!$I$4</f>
        <v>1</v>
      </c>
      <c r="K15" s="15">
        <f>'９番'!$J$4</f>
        <v>0</v>
      </c>
      <c r="L15" s="15">
        <f>'９番'!$K$4</f>
        <v>2</v>
      </c>
      <c r="M15" s="15">
        <f>'９番'!$L$4</f>
        <v>2</v>
      </c>
      <c r="N15" s="15">
        <f>'９番'!$M$4</f>
        <v>0</v>
      </c>
      <c r="O15" s="15">
        <f>'９番'!$N$4</f>
        <v>0</v>
      </c>
      <c r="P15" s="15">
        <f>'９番'!$O$4</f>
        <v>0</v>
      </c>
      <c r="Q15" s="15">
        <f>'９番'!$P$4</f>
        <v>2</v>
      </c>
      <c r="R15" s="15">
        <f>'９番'!$Q$4</f>
        <v>16</v>
      </c>
      <c r="S15" s="15">
        <f>'９番'!$R$4</f>
        <v>0</v>
      </c>
    </row>
    <row r="16" spans="1:19" ht="16.2" x14ac:dyDescent="0.2">
      <c r="A16" s="2">
        <v>11</v>
      </c>
      <c r="B16" s="31" t="str">
        <f>'１１番'!$C$4</f>
        <v>田坂　遼</v>
      </c>
      <c r="C16" s="47">
        <f t="shared" si="1"/>
        <v>11</v>
      </c>
      <c r="D16" s="41">
        <f>'１１番'!$D$2</f>
        <v>0</v>
      </c>
      <c r="E16" s="41">
        <f>'１１番'!$D$3</f>
        <v>0</v>
      </c>
      <c r="F16" s="15">
        <f>'１１番'!$E$4</f>
        <v>3</v>
      </c>
      <c r="G16" s="15">
        <f>'１１番'!$F$4</f>
        <v>2</v>
      </c>
      <c r="H16" s="15">
        <f>'１１番'!$G$4</f>
        <v>0</v>
      </c>
      <c r="I16" s="15">
        <f>'１１番'!$H$4</f>
        <v>0</v>
      </c>
      <c r="J16" s="15">
        <f>'１１番'!$I$4</f>
        <v>0</v>
      </c>
      <c r="K16" s="15">
        <f>'１１番'!$J$4</f>
        <v>0</v>
      </c>
      <c r="L16" s="15">
        <f>'１１番'!$K$4</f>
        <v>0</v>
      </c>
      <c r="M16" s="15">
        <f>'１１番'!$L$4</f>
        <v>0</v>
      </c>
      <c r="N16" s="15">
        <f>'１１番'!$M$4</f>
        <v>0</v>
      </c>
      <c r="O16" s="15">
        <f>'１１番'!$N$4</f>
        <v>1</v>
      </c>
      <c r="P16" s="15">
        <f>'１１番'!$O$4</f>
        <v>0</v>
      </c>
      <c r="Q16" s="15">
        <f>'１１番'!$P$4</f>
        <v>0</v>
      </c>
      <c r="R16" s="15">
        <f>'１１番'!$Q$4</f>
        <v>0</v>
      </c>
      <c r="S16" s="15">
        <f>'１１番'!$R$4</f>
        <v>0</v>
      </c>
    </row>
    <row r="17" spans="1:19" ht="16.2" x14ac:dyDescent="0.2">
      <c r="A17" s="2">
        <v>12</v>
      </c>
      <c r="B17" s="31" t="str">
        <f>'１２番'!$C$4</f>
        <v>山本　翼</v>
      </c>
      <c r="C17" s="47">
        <f t="shared" si="1"/>
        <v>6</v>
      </c>
      <c r="D17" s="41">
        <f>'１２番'!$D$2</f>
        <v>0.21428571428571427</v>
      </c>
      <c r="E17" s="41">
        <f>'１２番'!$D$3</f>
        <v>0.26666666666666666</v>
      </c>
      <c r="F17" s="36">
        <f>'１２番'!$E$4</f>
        <v>15</v>
      </c>
      <c r="G17" s="36">
        <f>'１２番'!$F$4</f>
        <v>14</v>
      </c>
      <c r="H17" s="36">
        <f>'１２番'!$G$4</f>
        <v>3</v>
      </c>
      <c r="I17" s="36">
        <f>'１２番'!$H$4</f>
        <v>0</v>
      </c>
      <c r="J17" s="36">
        <f>'１２番'!$I$4</f>
        <v>0</v>
      </c>
      <c r="K17" s="36">
        <f>'１２番'!$J$4</f>
        <v>0</v>
      </c>
      <c r="L17" s="36">
        <f>'１２番'!$K$4</f>
        <v>1</v>
      </c>
      <c r="M17" s="36">
        <f>'１２番'!$L$4</f>
        <v>0</v>
      </c>
      <c r="N17" s="36">
        <f>'１２番'!$M$4</f>
        <v>0</v>
      </c>
      <c r="O17" s="36">
        <f>'１２番'!$N$4</f>
        <v>0</v>
      </c>
      <c r="P17" s="15">
        <f>'１２番'!$O$4</f>
        <v>0</v>
      </c>
      <c r="Q17" s="36">
        <f>'１２番'!$P$4</f>
        <v>1</v>
      </c>
      <c r="R17" s="36">
        <f>'１２番'!$Q$4</f>
        <v>2</v>
      </c>
      <c r="S17" s="36">
        <f>'１２番'!$R$4</f>
        <v>0</v>
      </c>
    </row>
    <row r="18" spans="1:19" ht="16.2" x14ac:dyDescent="0.2">
      <c r="A18" s="2">
        <v>13</v>
      </c>
      <c r="B18" s="31" t="str">
        <f>'１３番'!$C$4</f>
        <v>原野　拓己</v>
      </c>
      <c r="C18" s="47">
        <f t="shared" si="1"/>
        <v>11</v>
      </c>
      <c r="D18" s="41">
        <f>'１３番'!$D$2</f>
        <v>0</v>
      </c>
      <c r="E18" s="41">
        <f>'１３番'!$D$3</f>
        <v>0</v>
      </c>
      <c r="F18" s="36">
        <f>'１３番'!$E$4</f>
        <v>1</v>
      </c>
      <c r="G18" s="36">
        <f>'１３番'!$F$4</f>
        <v>1</v>
      </c>
      <c r="H18" s="36">
        <f>'１３番'!$G$4</f>
        <v>0</v>
      </c>
      <c r="I18" s="36">
        <f>'１３番'!$H$4</f>
        <v>0</v>
      </c>
      <c r="J18" s="36">
        <f>'１３番'!$I$4</f>
        <v>0</v>
      </c>
      <c r="K18" s="36">
        <f>'１３番'!$J$4</f>
        <v>0</v>
      </c>
      <c r="L18" s="36">
        <f>'１３番'!$K$4</f>
        <v>0</v>
      </c>
      <c r="M18" s="36">
        <f>'１３番'!$L$4</f>
        <v>0</v>
      </c>
      <c r="N18" s="36">
        <f>'１３番'!$M$4</f>
        <v>0</v>
      </c>
      <c r="O18" s="36">
        <f>'１３番'!$N$4</f>
        <v>0</v>
      </c>
      <c r="P18" s="15">
        <f>'１３番'!$O$4</f>
        <v>0</v>
      </c>
      <c r="Q18" s="36">
        <f>'１３番'!$P$4</f>
        <v>0</v>
      </c>
      <c r="R18" s="36">
        <f>'１３番'!$Q$4</f>
        <v>0</v>
      </c>
      <c r="S18" s="36">
        <f>'１３番'!$R$4</f>
        <v>0</v>
      </c>
    </row>
    <row r="19" spans="1:19" ht="16.2" x14ac:dyDescent="0.2">
      <c r="A19" s="2">
        <v>14</v>
      </c>
      <c r="B19" s="31" t="str">
        <f>'１４番'!$C$4</f>
        <v>坂野　蒼介</v>
      </c>
      <c r="C19" s="47">
        <f t="shared" si="1"/>
        <v>11</v>
      </c>
      <c r="D19" s="41">
        <f>'１４番'!$D$2</f>
        <v>0</v>
      </c>
      <c r="E19" s="41">
        <f>'１４番'!$D$3</f>
        <v>0</v>
      </c>
      <c r="F19" s="36">
        <f>'１４番'!$E$4</f>
        <v>1</v>
      </c>
      <c r="G19" s="36">
        <f>'１４番'!$F$4</f>
        <v>1</v>
      </c>
      <c r="H19" s="36">
        <f>'１４番'!$G$4</f>
        <v>0</v>
      </c>
      <c r="I19" s="36">
        <f>'１４番'!$H$4</f>
        <v>0</v>
      </c>
      <c r="J19" s="36">
        <f>'１４番'!$I$4</f>
        <v>0</v>
      </c>
      <c r="K19" s="36">
        <f>'１４番'!$J$4</f>
        <v>0</v>
      </c>
      <c r="L19" s="36">
        <f>'１４番'!$K$4</f>
        <v>0</v>
      </c>
      <c r="M19" s="36">
        <f>'１４番'!$L$4</f>
        <v>0</v>
      </c>
      <c r="N19" s="36">
        <f>'１４番'!$M$4</f>
        <v>0</v>
      </c>
      <c r="O19" s="36">
        <f>'１４番'!$N$4</f>
        <v>0</v>
      </c>
      <c r="P19" s="15">
        <f>'１４番'!$O$4</f>
        <v>0</v>
      </c>
      <c r="Q19" s="36">
        <f>'１４番'!$P$4</f>
        <v>0</v>
      </c>
      <c r="R19" s="36">
        <f>'１４番'!$Q$4</f>
        <v>0</v>
      </c>
      <c r="S19" s="36">
        <f>'１４番'!$R$4</f>
        <v>0</v>
      </c>
    </row>
    <row r="20" spans="1:19" ht="16.2" x14ac:dyDescent="0.2">
      <c r="A20" s="2">
        <v>15</v>
      </c>
      <c r="B20" s="31" t="str">
        <f>'１５番'!$C$4</f>
        <v>小川　興佑</v>
      </c>
      <c r="C20" s="47">
        <f t="shared" si="1"/>
        <v>11</v>
      </c>
      <c r="D20" s="41">
        <f>'１５番'!$D$2</f>
        <v>0</v>
      </c>
      <c r="E20" s="41">
        <f>'１５番'!$D$3</f>
        <v>0.2</v>
      </c>
      <c r="F20" s="36">
        <f>'１５番'!$E$4</f>
        <v>5</v>
      </c>
      <c r="G20" s="36">
        <f>'１５番'!$F$4</f>
        <v>4</v>
      </c>
      <c r="H20" s="36">
        <f>'１５番'!$G$4</f>
        <v>0</v>
      </c>
      <c r="I20" s="36">
        <f>'１５番'!$H$4</f>
        <v>0</v>
      </c>
      <c r="J20" s="36">
        <f>'１５番'!$I$4</f>
        <v>0</v>
      </c>
      <c r="K20" s="36">
        <f>'１５番'!$J$4</f>
        <v>0</v>
      </c>
      <c r="L20" s="36">
        <f>'１５番'!$K$4</f>
        <v>0</v>
      </c>
      <c r="M20" s="36">
        <f>'１５番'!$L$4</f>
        <v>0</v>
      </c>
      <c r="N20" s="36">
        <f>'１５番'!$M$4</f>
        <v>0</v>
      </c>
      <c r="O20" s="36">
        <f>'１５番'!$N$4</f>
        <v>0</v>
      </c>
      <c r="P20" s="15">
        <f>'１５番'!$O$4</f>
        <v>0</v>
      </c>
      <c r="Q20" s="36">
        <f>'１５番'!$P$4</f>
        <v>1</v>
      </c>
      <c r="R20" s="36">
        <f>'１５番'!$Q$4</f>
        <v>3</v>
      </c>
      <c r="S20" s="36">
        <f>'１５番'!$R$4</f>
        <v>0</v>
      </c>
    </row>
    <row r="21" spans="1:19" ht="16.2" x14ac:dyDescent="0.2">
      <c r="A21" s="2">
        <v>16</v>
      </c>
      <c r="B21" s="31" t="str">
        <f>'１６番'!$C$4</f>
        <v>小川　太維志</v>
      </c>
      <c r="C21" s="47">
        <f t="shared" si="1"/>
        <v>11</v>
      </c>
      <c r="D21" s="41">
        <f>'１６番'!$D$2</f>
        <v>0</v>
      </c>
      <c r="E21" s="41">
        <f>'１６番'!$D$3</f>
        <v>0</v>
      </c>
      <c r="F21" s="36">
        <f>'１６番'!$E$4</f>
        <v>1</v>
      </c>
      <c r="G21" s="36">
        <f>'１６番'!$F$4</f>
        <v>1</v>
      </c>
      <c r="H21" s="36">
        <f>'１６番'!$G$4</f>
        <v>0</v>
      </c>
      <c r="I21" s="36">
        <f>'１６番'!$H$4</f>
        <v>0</v>
      </c>
      <c r="J21" s="36">
        <f>'１６番'!$I$4</f>
        <v>0</v>
      </c>
      <c r="K21" s="36">
        <f>'１６番'!$J$4</f>
        <v>0</v>
      </c>
      <c r="L21" s="36">
        <f>'１６番'!$K$4</f>
        <v>0</v>
      </c>
      <c r="M21" s="36">
        <f>'１６番'!$L$4</f>
        <v>0</v>
      </c>
      <c r="N21" s="36">
        <f>'１６番'!$M$4</f>
        <v>1</v>
      </c>
      <c r="O21" s="36">
        <f>'１６番'!$N$4</f>
        <v>0</v>
      </c>
      <c r="P21" s="15">
        <f>'１６番'!$O$4</f>
        <v>0</v>
      </c>
      <c r="Q21" s="36">
        <f>'１６番'!$P$4</f>
        <v>0</v>
      </c>
      <c r="R21" s="36">
        <f>'１６番'!$Q$4</f>
        <v>0</v>
      </c>
      <c r="S21" s="36">
        <f>'１６番'!$R$4</f>
        <v>0</v>
      </c>
    </row>
    <row r="22" spans="1:19" ht="16.2" x14ac:dyDescent="0.2">
      <c r="A22" s="2">
        <v>17</v>
      </c>
      <c r="B22" s="31" t="str">
        <f>'１７番'!$C$4</f>
        <v>古賀　翔己</v>
      </c>
      <c r="C22" s="47">
        <f t="shared" si="1"/>
        <v>11</v>
      </c>
      <c r="D22" s="41">
        <f>'１７番'!$D$2</f>
        <v>0</v>
      </c>
      <c r="E22" s="41">
        <f>'１７番'!$D$3</f>
        <v>0</v>
      </c>
      <c r="F22" s="36">
        <f>'１７番'!$E$4</f>
        <v>1</v>
      </c>
      <c r="G22" s="36">
        <f>'１７番'!$F$4</f>
        <v>1</v>
      </c>
      <c r="H22" s="36">
        <f>'１７番'!$G$4</f>
        <v>0</v>
      </c>
      <c r="I22" s="36">
        <f>'１７番'!$H$4</f>
        <v>0</v>
      </c>
      <c r="J22" s="36">
        <f>'１７番'!$I$4</f>
        <v>0</v>
      </c>
      <c r="K22" s="36">
        <f>'１７番'!$J$4</f>
        <v>0</v>
      </c>
      <c r="L22" s="36">
        <f>'１７番'!$K$4</f>
        <v>0</v>
      </c>
      <c r="M22" s="36">
        <f>'１７番'!$L$4</f>
        <v>0</v>
      </c>
      <c r="N22" s="36">
        <f>'１７番'!$M$4</f>
        <v>0</v>
      </c>
      <c r="O22" s="36">
        <f>'１７番'!$N$4</f>
        <v>0</v>
      </c>
      <c r="P22" s="15">
        <f>'１７番'!$O$4</f>
        <v>0</v>
      </c>
      <c r="Q22" s="36">
        <f>'１７番'!$P$4</f>
        <v>0</v>
      </c>
      <c r="R22" s="36">
        <f>'１７番'!$Q$4</f>
        <v>0</v>
      </c>
      <c r="S22" s="36">
        <f>'１７番'!$R$4</f>
        <v>0</v>
      </c>
    </row>
    <row r="23" spans="1:19" ht="16.2" x14ac:dyDescent="0.2">
      <c r="A23" s="2">
        <v>18</v>
      </c>
      <c r="B23" s="31" t="str">
        <f>'１８番'!$C$4</f>
        <v>片岡　悠生</v>
      </c>
      <c r="C23" s="47">
        <f t="shared" si="1"/>
        <v>11</v>
      </c>
      <c r="D23" s="41">
        <f>'１８番'!$D$2</f>
        <v>0</v>
      </c>
      <c r="E23" s="41">
        <f>'１８番'!$D$3</f>
        <v>0</v>
      </c>
      <c r="F23" s="36">
        <f>'１８番'!$E$4</f>
        <v>1</v>
      </c>
      <c r="G23" s="36">
        <f>'１８番'!$F$4</f>
        <v>1</v>
      </c>
      <c r="H23" s="36">
        <f>'１８番'!$G$4</f>
        <v>0</v>
      </c>
      <c r="I23" s="36">
        <f>'１８番'!$H$4</f>
        <v>0</v>
      </c>
      <c r="J23" s="36">
        <f>'１８番'!$I$4</f>
        <v>0</v>
      </c>
      <c r="K23" s="36">
        <f>'１８番'!$J$4</f>
        <v>0</v>
      </c>
      <c r="L23" s="36">
        <f>'１８番'!$K$4</f>
        <v>0</v>
      </c>
      <c r="M23" s="36">
        <f>'１８番'!$L$4</f>
        <v>0</v>
      </c>
      <c r="N23" s="36">
        <f>'１８番'!$M$4</f>
        <v>0</v>
      </c>
      <c r="O23" s="36">
        <f>'１８番'!$N$4</f>
        <v>0</v>
      </c>
      <c r="P23" s="15">
        <f>'１８番'!$O$4</f>
        <v>0</v>
      </c>
      <c r="Q23" s="36">
        <f>'１８番'!$P$4</f>
        <v>0</v>
      </c>
      <c r="R23" s="36">
        <f>'１８番'!$Q$4</f>
        <v>0</v>
      </c>
      <c r="S23" s="36">
        <f>'１８番'!$R$4</f>
        <v>0</v>
      </c>
    </row>
    <row r="24" spans="1:19" ht="16.2" x14ac:dyDescent="0.2">
      <c r="A24" s="2">
        <v>19</v>
      </c>
      <c r="B24" s="31">
        <f>'１９番'!$C$4</f>
        <v>0</v>
      </c>
      <c r="C24" s="47">
        <f t="shared" si="1"/>
        <v>11</v>
      </c>
      <c r="D24" s="41">
        <f>'１９番'!$D$2</f>
        <v>0</v>
      </c>
      <c r="E24" s="41">
        <f>'１９番'!$D$3</f>
        <v>0</v>
      </c>
      <c r="F24" s="36">
        <f>'１９番'!$E$4</f>
        <v>1</v>
      </c>
      <c r="G24" s="36">
        <f>'１９番'!$F$4</f>
        <v>1</v>
      </c>
      <c r="H24" s="36">
        <f>'１９番'!$G$4</f>
        <v>0</v>
      </c>
      <c r="I24" s="36">
        <f>'１９番'!$H$4</f>
        <v>0</v>
      </c>
      <c r="J24" s="36">
        <f>'１９番'!$I$4</f>
        <v>0</v>
      </c>
      <c r="K24" s="36">
        <f>'１９番'!$J$4</f>
        <v>0</v>
      </c>
      <c r="L24" s="36">
        <f>'１９番'!$K$4</f>
        <v>0</v>
      </c>
      <c r="M24" s="36">
        <f>'１９番'!$L$4</f>
        <v>0</v>
      </c>
      <c r="N24" s="36">
        <f>'１９番'!$M$4</f>
        <v>0</v>
      </c>
      <c r="O24" s="36">
        <f>'１９番'!$N$4</f>
        <v>0</v>
      </c>
      <c r="P24" s="15">
        <f>'１９番'!$O$4</f>
        <v>0</v>
      </c>
      <c r="Q24" s="36">
        <f>'１９番'!$P$4</f>
        <v>0</v>
      </c>
      <c r="R24" s="36">
        <f>'１９番'!$Q$4</f>
        <v>0</v>
      </c>
      <c r="S24" s="36">
        <f>'１９番'!$R$4</f>
        <v>0</v>
      </c>
    </row>
    <row r="25" spans="1:19" ht="16.2" x14ac:dyDescent="0.2">
      <c r="A25" s="2">
        <v>20</v>
      </c>
      <c r="B25" s="31">
        <f>'２０番'!$C$4</f>
        <v>0</v>
      </c>
      <c r="C25" s="47">
        <f t="shared" si="1"/>
        <v>11</v>
      </c>
      <c r="D25" s="41">
        <f>'２０番'!$D$2</f>
        <v>0</v>
      </c>
      <c r="E25" s="41">
        <f>'２０番'!$D$3</f>
        <v>0</v>
      </c>
      <c r="F25" s="36">
        <f>'２０番'!$E$4</f>
        <v>1</v>
      </c>
      <c r="G25" s="36">
        <f>'２０番'!$F$4</f>
        <v>1</v>
      </c>
      <c r="H25" s="36">
        <f>'２０番'!$G$4</f>
        <v>0</v>
      </c>
      <c r="I25" s="36">
        <f>'２０番'!$H$4</f>
        <v>0</v>
      </c>
      <c r="J25" s="36">
        <f>'２０番'!$I$4</f>
        <v>0</v>
      </c>
      <c r="K25" s="36">
        <f>'２０番'!$J$4</f>
        <v>0</v>
      </c>
      <c r="L25" s="36">
        <f>'２０番'!$K$4</f>
        <v>0</v>
      </c>
      <c r="M25" s="36">
        <f>'２０番'!$L$4</f>
        <v>0</v>
      </c>
      <c r="N25" s="36">
        <f>'２０番'!$M$4</f>
        <v>0</v>
      </c>
      <c r="O25" s="36">
        <f>'２０番'!$N$4</f>
        <v>0</v>
      </c>
      <c r="P25" s="15">
        <f>'２０番'!$O$4</f>
        <v>0</v>
      </c>
      <c r="Q25" s="36">
        <f>'２０番'!$P$4</f>
        <v>0</v>
      </c>
      <c r="R25" s="36">
        <f>'２０番'!$Q$4</f>
        <v>0</v>
      </c>
      <c r="S25" s="36">
        <f>'２０番'!$R$4</f>
        <v>0</v>
      </c>
    </row>
    <row r="26" spans="1:19" ht="16.2" x14ac:dyDescent="0.2">
      <c r="A26" s="2">
        <v>21</v>
      </c>
      <c r="B26" s="31">
        <f>'２１番'!$C$4</f>
        <v>0</v>
      </c>
      <c r="C26" s="47">
        <f t="shared" si="1"/>
        <v>11</v>
      </c>
      <c r="D26" s="41">
        <f>'２１番'!$D$2</f>
        <v>0</v>
      </c>
      <c r="E26" s="41">
        <f>'２１番'!$D$3</f>
        <v>0</v>
      </c>
      <c r="F26" s="36">
        <f>'２１番'!$E$4</f>
        <v>1</v>
      </c>
      <c r="G26" s="36">
        <f>'２１番'!$F$4</f>
        <v>1</v>
      </c>
      <c r="H26" s="36">
        <f>'２１番'!$G$4</f>
        <v>0</v>
      </c>
      <c r="I26" s="36">
        <f>'２１番'!$H$4</f>
        <v>0</v>
      </c>
      <c r="J26" s="36">
        <f>'２１番'!$I$4</f>
        <v>0</v>
      </c>
      <c r="K26" s="36">
        <f>'２１番'!$J$4</f>
        <v>0</v>
      </c>
      <c r="L26" s="36">
        <f>'２１番'!$K$4</f>
        <v>0</v>
      </c>
      <c r="M26" s="36">
        <f>'２１番'!$L$4</f>
        <v>0</v>
      </c>
      <c r="N26" s="36">
        <f>'２１番'!$M$4</f>
        <v>0</v>
      </c>
      <c r="O26" s="36">
        <f>'２１番'!$N$4</f>
        <v>0</v>
      </c>
      <c r="P26" s="15">
        <f>'２１番'!$O$4</f>
        <v>0</v>
      </c>
      <c r="Q26" s="36">
        <f>'２１番'!$P$4</f>
        <v>0</v>
      </c>
      <c r="R26" s="36">
        <f>'２１番'!$Q$4</f>
        <v>0</v>
      </c>
      <c r="S26" s="36">
        <f>'２１番'!$R$4</f>
        <v>0</v>
      </c>
    </row>
    <row r="27" spans="1:19" ht="16.2" x14ac:dyDescent="0.2">
      <c r="A27" s="2">
        <v>22</v>
      </c>
      <c r="B27" s="31">
        <f>'２２番'!$C$4</f>
        <v>0</v>
      </c>
      <c r="C27" s="47">
        <f t="shared" si="1"/>
        <v>11</v>
      </c>
      <c r="D27" s="41">
        <f>'２２番'!$D$2</f>
        <v>0</v>
      </c>
      <c r="E27" s="41">
        <f>'２２番'!$D$3</f>
        <v>0</v>
      </c>
      <c r="F27" s="36">
        <f>'２２番'!$E$4</f>
        <v>1</v>
      </c>
      <c r="G27" s="36">
        <f>'２２番'!$F$4</f>
        <v>1</v>
      </c>
      <c r="H27" s="36">
        <f>'２２番'!$G$4</f>
        <v>0</v>
      </c>
      <c r="I27" s="36">
        <f>'２２番'!$H$4</f>
        <v>0</v>
      </c>
      <c r="J27" s="36">
        <f>'２２番'!$I$4</f>
        <v>0</v>
      </c>
      <c r="K27" s="36">
        <f>'２２番'!$J$4</f>
        <v>0</v>
      </c>
      <c r="L27" s="36">
        <f>'２２番'!$K$4</f>
        <v>0</v>
      </c>
      <c r="M27" s="36">
        <f>'２２番'!$L$4</f>
        <v>0</v>
      </c>
      <c r="N27" s="36">
        <f>'２２番'!$M$4</f>
        <v>0</v>
      </c>
      <c r="O27" s="36">
        <f>'２２番'!$N$4</f>
        <v>0</v>
      </c>
      <c r="P27" s="15">
        <f>'２２番'!$O$4</f>
        <v>0</v>
      </c>
      <c r="Q27" s="36">
        <f>'２２番'!$P$4</f>
        <v>0</v>
      </c>
      <c r="R27" s="36">
        <f>'２２番'!$Q$4</f>
        <v>0</v>
      </c>
      <c r="S27" s="36">
        <f>'２２番'!$R$4</f>
        <v>0</v>
      </c>
    </row>
    <row r="28" spans="1:19" ht="16.2" x14ac:dyDescent="0.2">
      <c r="A28" s="2">
        <v>23</v>
      </c>
      <c r="B28" s="31">
        <f>'２３番'!$C$4</f>
        <v>0</v>
      </c>
      <c r="C28" s="47">
        <f t="shared" si="1"/>
        <v>11</v>
      </c>
      <c r="D28" s="41">
        <f>'２３番'!$D$2</f>
        <v>0</v>
      </c>
      <c r="E28" s="41">
        <f>'２３番'!$D$3</f>
        <v>0</v>
      </c>
      <c r="F28" s="36">
        <f>'２３番'!$E$4</f>
        <v>1</v>
      </c>
      <c r="G28" s="36">
        <f>'２３番'!$F$4</f>
        <v>1</v>
      </c>
      <c r="H28" s="36">
        <f>'２３番'!$G$4</f>
        <v>0</v>
      </c>
      <c r="I28" s="36">
        <f>'２３番'!$H$4</f>
        <v>0</v>
      </c>
      <c r="J28" s="36">
        <f>'２３番'!$I$4</f>
        <v>0</v>
      </c>
      <c r="K28" s="36">
        <f>'２３番'!$J$4</f>
        <v>0</v>
      </c>
      <c r="L28" s="36">
        <f>'２３番'!$K$4</f>
        <v>0</v>
      </c>
      <c r="M28" s="36">
        <f>'２３番'!$L$4</f>
        <v>0</v>
      </c>
      <c r="N28" s="36">
        <f>'２３番'!$M$4</f>
        <v>0</v>
      </c>
      <c r="O28" s="36">
        <f>'２３番'!$N$4</f>
        <v>0</v>
      </c>
      <c r="P28" s="15">
        <f>'２３番'!$O$4</f>
        <v>0</v>
      </c>
      <c r="Q28" s="36">
        <f>'２３番'!$P$4</f>
        <v>0</v>
      </c>
      <c r="R28" s="36">
        <f>'２３番'!$Q$4</f>
        <v>0</v>
      </c>
      <c r="S28" s="36">
        <f>'２３番'!$R$4</f>
        <v>0</v>
      </c>
    </row>
    <row r="29" spans="1:19" ht="16.2" x14ac:dyDescent="0.2">
      <c r="A29" s="2">
        <v>24</v>
      </c>
      <c r="B29" s="31">
        <f>'２４番'!$C$4</f>
        <v>0</v>
      </c>
      <c r="C29" s="47">
        <f t="shared" si="1"/>
        <v>11</v>
      </c>
      <c r="D29" s="41">
        <f>'２４番'!$D$2</f>
        <v>0</v>
      </c>
      <c r="E29" s="41">
        <f>'２４番'!$D$3</f>
        <v>0</v>
      </c>
      <c r="F29" s="36">
        <f>'２４番'!$E$4</f>
        <v>1</v>
      </c>
      <c r="G29" s="36">
        <f>'２４番'!$F$4</f>
        <v>1</v>
      </c>
      <c r="H29" s="36">
        <f>'２４番'!$G$4</f>
        <v>0</v>
      </c>
      <c r="I29" s="36">
        <f>'２４番'!$H$4</f>
        <v>0</v>
      </c>
      <c r="J29" s="36">
        <f>'２４番'!$I$4</f>
        <v>0</v>
      </c>
      <c r="K29" s="36">
        <f>'２４番'!$J$4</f>
        <v>0</v>
      </c>
      <c r="L29" s="36">
        <f>'２４番'!$K$4</f>
        <v>0</v>
      </c>
      <c r="M29" s="36">
        <f>'２４番'!$L$4</f>
        <v>0</v>
      </c>
      <c r="N29" s="36">
        <f>'２４番'!$M$4</f>
        <v>0</v>
      </c>
      <c r="O29" s="36">
        <f>'２４番'!$N$4</f>
        <v>0</v>
      </c>
      <c r="P29" s="15">
        <f>'２４番'!$O$4</f>
        <v>0</v>
      </c>
      <c r="Q29" s="36">
        <f>'２４番'!$P$4</f>
        <v>0</v>
      </c>
      <c r="R29" s="36">
        <f>'２４番'!$Q$4</f>
        <v>0</v>
      </c>
      <c r="S29" s="36">
        <f>'２４番'!$R$4</f>
        <v>0</v>
      </c>
    </row>
    <row r="30" spans="1:19" ht="16.2" x14ac:dyDescent="0.2">
      <c r="A30" s="2">
        <v>25</v>
      </c>
      <c r="B30" s="31">
        <f>'２５番'!$C$4</f>
        <v>0</v>
      </c>
      <c r="C30" s="47">
        <f t="shared" si="1"/>
        <v>11</v>
      </c>
      <c r="D30" s="41">
        <f>'２５番'!$D$2</f>
        <v>0</v>
      </c>
      <c r="E30" s="41">
        <f>'２５番'!$D$3</f>
        <v>0</v>
      </c>
      <c r="F30" s="36">
        <f>'２５番'!$E$4</f>
        <v>1</v>
      </c>
      <c r="G30" s="36">
        <f>'２５番'!$F$4</f>
        <v>1</v>
      </c>
      <c r="H30" s="36">
        <f>'２５番'!$G$4</f>
        <v>0</v>
      </c>
      <c r="I30" s="36">
        <f>'２５番'!$H$4</f>
        <v>0</v>
      </c>
      <c r="J30" s="36">
        <f>'２５番'!$I$4</f>
        <v>0</v>
      </c>
      <c r="K30" s="36">
        <f>'２５番'!$J$4</f>
        <v>0</v>
      </c>
      <c r="L30" s="36">
        <f>'２５番'!$K$4</f>
        <v>0</v>
      </c>
      <c r="M30" s="36">
        <f>'２５番'!$L$4</f>
        <v>0</v>
      </c>
      <c r="N30" s="36">
        <f>'２５番'!$M$4</f>
        <v>0</v>
      </c>
      <c r="O30" s="36">
        <f>'２５番'!$N$4</f>
        <v>0</v>
      </c>
      <c r="P30" s="15">
        <f>'２５番'!$O$4</f>
        <v>0</v>
      </c>
      <c r="Q30" s="36">
        <f>'２５番'!$P$4</f>
        <v>0</v>
      </c>
      <c r="R30" s="36">
        <f>'２５番'!$Q$4</f>
        <v>0</v>
      </c>
      <c r="S30" s="36">
        <f>'２５番'!$R$4</f>
        <v>0</v>
      </c>
    </row>
    <row r="31" spans="1:19" ht="16.2" x14ac:dyDescent="0.2">
      <c r="A31" s="2">
        <v>26</v>
      </c>
      <c r="B31" s="31">
        <f>'２６番'!$C$4</f>
        <v>0</v>
      </c>
      <c r="C31" s="47">
        <f t="shared" si="1"/>
        <v>11</v>
      </c>
      <c r="D31" s="41">
        <f>'２６番'!$D$2</f>
        <v>0</v>
      </c>
      <c r="E31" s="41">
        <f>'２６番'!$D$3</f>
        <v>0</v>
      </c>
      <c r="F31" s="36">
        <f>'２６番'!$E$4</f>
        <v>1</v>
      </c>
      <c r="G31" s="36">
        <f>'２６番'!$F$4</f>
        <v>1</v>
      </c>
      <c r="H31" s="36">
        <f>'２６番'!$G$4</f>
        <v>0</v>
      </c>
      <c r="I31" s="36">
        <f>'２６番'!$H$4</f>
        <v>0</v>
      </c>
      <c r="J31" s="36">
        <f>'２６番'!$I$4</f>
        <v>0</v>
      </c>
      <c r="K31" s="36">
        <f>'２６番'!$J$4</f>
        <v>0</v>
      </c>
      <c r="L31" s="36">
        <f>'２６番'!$K$4</f>
        <v>0</v>
      </c>
      <c r="M31" s="36">
        <f>'２６番'!$L$4</f>
        <v>0</v>
      </c>
      <c r="N31" s="36">
        <f>'２６番'!$M$4</f>
        <v>0</v>
      </c>
      <c r="O31" s="36">
        <f>'２６番'!$N$4</f>
        <v>0</v>
      </c>
      <c r="P31" s="15">
        <f>'２６番'!$O$4</f>
        <v>0</v>
      </c>
      <c r="Q31" s="36">
        <f>'２６番'!$P$4</f>
        <v>0</v>
      </c>
      <c r="R31" s="36">
        <f>'２６番'!$Q$4</f>
        <v>0</v>
      </c>
      <c r="S31" s="36">
        <f>'２６番'!$R$4</f>
        <v>0</v>
      </c>
    </row>
    <row r="32" spans="1:19" ht="16.2" x14ac:dyDescent="0.2">
      <c r="A32" s="2">
        <v>27</v>
      </c>
      <c r="B32" s="31">
        <f>'２７番'!$C$4</f>
        <v>0</v>
      </c>
      <c r="C32" s="47">
        <f t="shared" si="1"/>
        <v>11</v>
      </c>
      <c r="D32" s="41">
        <f>'２７番'!$D$2</f>
        <v>0</v>
      </c>
      <c r="E32" s="41">
        <f>'２７番'!$D$3</f>
        <v>0</v>
      </c>
      <c r="F32" s="36">
        <f>'２７番'!$E$4</f>
        <v>1</v>
      </c>
      <c r="G32" s="36">
        <f>'２７番'!$F$4</f>
        <v>1</v>
      </c>
      <c r="H32" s="36">
        <f>'２７番'!$G$4</f>
        <v>0</v>
      </c>
      <c r="I32" s="36">
        <f>'２７番'!$H$4</f>
        <v>0</v>
      </c>
      <c r="J32" s="36">
        <f>'２７番'!$I$4</f>
        <v>0</v>
      </c>
      <c r="K32" s="36">
        <f>'２７番'!$J$4</f>
        <v>0</v>
      </c>
      <c r="L32" s="36">
        <f>'２７番'!$K$4</f>
        <v>0</v>
      </c>
      <c r="M32" s="36">
        <f>'２７番'!$L$4</f>
        <v>0</v>
      </c>
      <c r="N32" s="36">
        <f>'２７番'!$M$4</f>
        <v>0</v>
      </c>
      <c r="O32" s="36">
        <f>'２７番'!$N$4</f>
        <v>0</v>
      </c>
      <c r="P32" s="15">
        <f>'２７番'!$O$4</f>
        <v>0</v>
      </c>
      <c r="Q32" s="36">
        <f>'２７番'!$P$4</f>
        <v>0</v>
      </c>
      <c r="R32" s="36">
        <f>'２７番'!$Q$4</f>
        <v>0</v>
      </c>
      <c r="S32" s="36">
        <f>'２７番'!$R$4</f>
        <v>0</v>
      </c>
    </row>
  </sheetData>
  <phoneticPr fontId="2"/>
  <conditionalFormatting sqref="D5:D32">
    <cfRule type="expression" dxfId="25" priority="26">
      <formula>D5=MAX(D$5:D$32)</formula>
    </cfRule>
  </conditionalFormatting>
  <conditionalFormatting sqref="E5:E32">
    <cfRule type="expression" dxfId="24" priority="25" stopIfTrue="1">
      <formula>E5=MAX(E$5:E$32)</formula>
    </cfRule>
  </conditionalFormatting>
  <conditionalFormatting sqref="F5:F26">
    <cfRule type="expression" dxfId="23" priority="24">
      <formula>F5=MAX(F$5:DG32)</formula>
    </cfRule>
  </conditionalFormatting>
  <conditionalFormatting sqref="H5:H26">
    <cfRule type="expression" dxfId="22" priority="23">
      <formula>H5=MAX(H$5:H$32)</formula>
    </cfRule>
  </conditionalFormatting>
  <conditionalFormatting sqref="I5:I26">
    <cfRule type="expression" dxfId="21" priority="22">
      <formula>I5=MAX(I$5:I$32)</formula>
    </cfRule>
  </conditionalFormatting>
  <conditionalFormatting sqref="J5:J26">
    <cfRule type="expression" dxfId="20" priority="21">
      <formula>J5=MAX(J$5:J$32)</formula>
    </cfRule>
  </conditionalFormatting>
  <conditionalFormatting sqref="K5:K26">
    <cfRule type="expression" dxfId="19" priority="20">
      <formula>K5=MAX(K$5:K$32)</formula>
    </cfRule>
  </conditionalFormatting>
  <conditionalFormatting sqref="L5:L26">
    <cfRule type="expression" dxfId="18" priority="19">
      <formula>L5=MAX(L$5:L$32)</formula>
    </cfRule>
  </conditionalFormatting>
  <conditionalFormatting sqref="M5:M26">
    <cfRule type="expression" dxfId="17" priority="18">
      <formula>M5=MAX(M$5:M$32)</formula>
    </cfRule>
  </conditionalFormatting>
  <conditionalFormatting sqref="N5:N26">
    <cfRule type="expression" dxfId="16" priority="17">
      <formula>N5=MAX(N$5:N$32)</formula>
    </cfRule>
  </conditionalFormatting>
  <conditionalFormatting sqref="O5:P26">
    <cfRule type="expression" dxfId="15" priority="16">
      <formula>O5=MAX(O$5:O$32)</formula>
    </cfRule>
  </conditionalFormatting>
  <conditionalFormatting sqref="Q5:Q26">
    <cfRule type="expression" dxfId="14" priority="15">
      <formula>Q5=MAX(Q$5:Q$32)</formula>
    </cfRule>
  </conditionalFormatting>
  <conditionalFormatting sqref="R5:R26">
    <cfRule type="expression" dxfId="13" priority="14">
      <formula>R5=MAX(R$5:R$32)</formula>
    </cfRule>
  </conditionalFormatting>
  <conditionalFormatting sqref="S5:S26">
    <cfRule type="expression" dxfId="12" priority="13">
      <formula>S5=MAX(S$5:S$32)</formula>
    </cfRule>
  </conditionalFormatting>
  <conditionalFormatting sqref="F27:F32">
    <cfRule type="expression" dxfId="11" priority="12">
      <formula>F27=MAX(F$5:DG54)</formula>
    </cfRule>
  </conditionalFormatting>
  <conditionalFormatting sqref="H27:H32">
    <cfRule type="expression" dxfId="10" priority="11">
      <formula>H27=MAX(H$5:H$32)</formula>
    </cfRule>
  </conditionalFormatting>
  <conditionalFormatting sqref="I27:I32">
    <cfRule type="expression" dxfId="9" priority="10">
      <formula>I27=MAX(I$5:I$32)</formula>
    </cfRule>
  </conditionalFormatting>
  <conditionalFormatting sqref="J27:J32">
    <cfRule type="expression" dxfId="8" priority="9">
      <formula>J27=MAX(J$5:J$32)</formula>
    </cfRule>
  </conditionalFormatting>
  <conditionalFormatting sqref="K27:K32">
    <cfRule type="expression" dxfId="7" priority="8">
      <formula>K27=MAX(K$5:K$32)</formula>
    </cfRule>
  </conditionalFormatting>
  <conditionalFormatting sqref="L27:L32">
    <cfRule type="expression" dxfId="6" priority="7">
      <formula>L27=MAX(L$5:L$32)</formula>
    </cfRule>
  </conditionalFormatting>
  <conditionalFormatting sqref="M27:M32">
    <cfRule type="expression" dxfId="5" priority="6">
      <formula>M27=MAX(M$5:M$32)</formula>
    </cfRule>
  </conditionalFormatting>
  <conditionalFormatting sqref="N27:N32">
    <cfRule type="expression" dxfId="4" priority="5">
      <formula>N27=MAX(N$5:N$32)</formula>
    </cfRule>
  </conditionalFormatting>
  <conditionalFormatting sqref="O27:P32">
    <cfRule type="expression" dxfId="3" priority="4">
      <formula>O27=MAX(O$5:O$32)</formula>
    </cfRule>
  </conditionalFormatting>
  <conditionalFormatting sqref="Q27:Q32">
    <cfRule type="expression" dxfId="2" priority="3">
      <formula>Q27=MAX(Q$5:Q$32)</formula>
    </cfRule>
  </conditionalFormatting>
  <conditionalFormatting sqref="R27:R32">
    <cfRule type="expression" dxfId="1" priority="2">
      <formula>R27=MAX(R$5:R$32)</formula>
    </cfRule>
  </conditionalFormatting>
  <conditionalFormatting sqref="S27:S32">
    <cfRule type="expression" dxfId="0" priority="1">
      <formula>S27=MAX(S$5:S$32)</formula>
    </cfRule>
  </conditionalFormatting>
  <pageMargins left="0" right="0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AQ4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3" sqref="A33:C33"/>
    </sheetView>
  </sheetViews>
  <sheetFormatPr defaultRowHeight="13.2" x14ac:dyDescent="0.2"/>
  <cols>
    <col min="1" max="1" width="11.6640625" bestFit="1" customWidth="1"/>
    <col min="2" max="2" width="18.77734375" bestFit="1" customWidth="1"/>
    <col min="3" max="3" width="17.88671875" bestFit="1" customWidth="1"/>
    <col min="4" max="6" width="9" style="17"/>
    <col min="7" max="7" width="25.109375" style="17" bestFit="1" customWidth="1"/>
    <col min="8" max="8" width="13" bestFit="1" customWidth="1"/>
    <col min="9" max="9" width="8" bestFit="1" customWidth="1"/>
    <col min="10" max="10" width="7.21875" bestFit="1" customWidth="1"/>
    <col min="11" max="11" width="9.21875" bestFit="1" customWidth="1"/>
    <col min="12" max="12" width="5.21875" bestFit="1" customWidth="1"/>
    <col min="13" max="13" width="7.21875" bestFit="1" customWidth="1"/>
    <col min="14" max="14" width="8" bestFit="1" customWidth="1"/>
    <col min="15" max="15" width="7.109375" bestFit="1" customWidth="1"/>
    <col min="17" max="17" width="7.109375" bestFit="1" customWidth="1"/>
    <col min="18" max="18" width="7.21875" bestFit="1" customWidth="1"/>
    <col min="19" max="19" width="8" bestFit="1" customWidth="1"/>
    <col min="20" max="20" width="7.109375" bestFit="1" customWidth="1"/>
    <col min="22" max="22" width="7.109375" bestFit="1" customWidth="1"/>
    <col min="24" max="24" width="8" bestFit="1" customWidth="1"/>
    <col min="25" max="25" width="7.109375" bestFit="1" customWidth="1"/>
    <col min="27" max="27" width="7.109375" bestFit="1" customWidth="1"/>
    <col min="29" max="29" width="8" bestFit="1" customWidth="1"/>
    <col min="30" max="30" width="7.109375" bestFit="1" customWidth="1"/>
    <col min="32" max="32" width="7.109375" bestFit="1" customWidth="1"/>
    <col min="33" max="33" width="7.21875" bestFit="1" customWidth="1"/>
    <col min="34" max="34" width="8" bestFit="1" customWidth="1"/>
    <col min="35" max="35" width="7.109375" bestFit="1" customWidth="1"/>
    <col min="37" max="37" width="7.109375" bestFit="1" customWidth="1"/>
    <col min="38" max="38" width="7.21875" bestFit="1" customWidth="1"/>
    <col min="39" max="39" width="8" bestFit="1" customWidth="1"/>
    <col min="40" max="40" width="7.109375" bestFit="1" customWidth="1"/>
    <col min="42" max="42" width="7.109375" bestFit="1" customWidth="1"/>
    <col min="43" max="43" width="7.21875" bestFit="1" customWidth="1"/>
  </cols>
  <sheetData>
    <row r="1" spans="1:43" ht="13.8" thickBot="1" x14ac:dyDescent="0.25"/>
    <row r="2" spans="1:43" ht="13.8" thickBot="1" x14ac:dyDescent="0.25">
      <c r="H2" t="s">
        <v>31</v>
      </c>
      <c r="I2" s="27">
        <f>COUNT(I7:I42)</f>
        <v>20</v>
      </c>
      <c r="N2" s="27">
        <f>COUNT(N7:N42)</f>
        <v>14</v>
      </c>
      <c r="S2" s="27">
        <f>COUNT(S7:S42)</f>
        <v>9</v>
      </c>
      <c r="X2" s="27">
        <f>COUNT(X7:X42)</f>
        <v>3</v>
      </c>
      <c r="AC2" s="27">
        <f>COUNT(AC7:AC42)</f>
        <v>1</v>
      </c>
      <c r="AH2" s="27">
        <f>COUNT(AH7:AH42)</f>
        <v>0</v>
      </c>
      <c r="AM2" s="27">
        <f>COUNT(AM7:AM42)</f>
        <v>0</v>
      </c>
    </row>
    <row r="3" spans="1:43" ht="13.8" thickBot="1" x14ac:dyDescent="0.25">
      <c r="H3" t="s">
        <v>32</v>
      </c>
      <c r="I3" s="28">
        <f>(M43*7)/I43</f>
        <v>4.7727272727272725</v>
      </c>
      <c r="N3" s="28">
        <f>(R43*7)/N43</f>
        <v>5.166666666666667</v>
      </c>
      <c r="S3" s="28">
        <f>(W43*7)/S43</f>
        <v>4.2</v>
      </c>
      <c r="X3" s="28">
        <f>(AB43*7)/X43</f>
        <v>2.3333333333333335</v>
      </c>
      <c r="AC3" s="28">
        <f>(AG43*7)/AC43</f>
        <v>17.5</v>
      </c>
      <c r="AH3" s="28" t="e">
        <f>(AL43*7)/AH43</f>
        <v>#DIV/0!</v>
      </c>
      <c r="AM3" s="28" t="e">
        <f>(AQ43*7)/AM43</f>
        <v>#DIV/0!</v>
      </c>
    </row>
    <row r="4" spans="1:43" ht="13.8" thickBot="1" x14ac:dyDescent="0.25">
      <c r="H4" t="s">
        <v>33</v>
      </c>
      <c r="I4" s="29">
        <f>(M43*9)/I43</f>
        <v>6.1363636363636367</v>
      </c>
      <c r="N4" s="29">
        <f>(R43*9)/N43</f>
        <v>6.6428571428571432</v>
      </c>
      <c r="S4" s="29">
        <f>(W43*9)/S43</f>
        <v>5.4</v>
      </c>
      <c r="X4" s="29">
        <f>(AB43*9)/X43</f>
        <v>3</v>
      </c>
      <c r="AC4" s="29">
        <f>(AG43*9)/AC43</f>
        <v>22.5</v>
      </c>
      <c r="AH4" s="29" t="e">
        <f>(AL43*9)/AH43</f>
        <v>#DIV/0!</v>
      </c>
      <c r="AM4" s="29" t="e">
        <f>(AQ43*9)/AM43</f>
        <v>#DIV/0!</v>
      </c>
    </row>
    <row r="5" spans="1:43" ht="13.8" thickBot="1" x14ac:dyDescent="0.25">
      <c r="I5" s="56" t="s">
        <v>40</v>
      </c>
      <c r="J5" s="57"/>
      <c r="K5" s="57"/>
      <c r="L5" s="57"/>
      <c r="M5" s="58"/>
      <c r="N5" s="59" t="s">
        <v>41</v>
      </c>
      <c r="O5" s="60"/>
      <c r="P5" s="60"/>
      <c r="Q5" s="60"/>
      <c r="R5" s="61"/>
      <c r="S5" s="75" t="s">
        <v>42</v>
      </c>
      <c r="T5" s="76"/>
      <c r="U5" s="76"/>
      <c r="V5" s="76"/>
      <c r="W5" s="77"/>
      <c r="X5" s="71" t="s">
        <v>78</v>
      </c>
      <c r="Y5" s="72"/>
      <c r="Z5" s="72"/>
      <c r="AA5" s="73"/>
      <c r="AB5" s="74"/>
      <c r="AC5" s="65" t="s">
        <v>81</v>
      </c>
      <c r="AD5" s="66"/>
      <c r="AE5" s="66"/>
      <c r="AF5" s="66"/>
      <c r="AG5" s="67"/>
      <c r="AH5" s="68"/>
      <c r="AI5" s="69"/>
      <c r="AJ5" s="69"/>
      <c r="AK5" s="69"/>
      <c r="AL5" s="70"/>
      <c r="AM5" s="62"/>
      <c r="AN5" s="63"/>
      <c r="AO5" s="63"/>
      <c r="AP5" s="63"/>
      <c r="AQ5" s="64"/>
    </row>
    <row r="6" spans="1:43" s="17" customFormat="1" x14ac:dyDescent="0.2">
      <c r="A6" s="21" t="s">
        <v>23</v>
      </c>
      <c r="B6" s="22" t="s">
        <v>22</v>
      </c>
      <c r="C6" s="26" t="s">
        <v>2</v>
      </c>
      <c r="D6" s="19" t="s">
        <v>19</v>
      </c>
      <c r="E6" s="23" t="s">
        <v>20</v>
      </c>
      <c r="F6" s="25" t="s">
        <v>29</v>
      </c>
      <c r="G6" s="20" t="s">
        <v>21</v>
      </c>
      <c r="I6" s="43" t="s">
        <v>24</v>
      </c>
      <c r="J6" s="38" t="s">
        <v>27</v>
      </c>
      <c r="K6" s="38" t="s">
        <v>26</v>
      </c>
      <c r="L6" s="39" t="s">
        <v>28</v>
      </c>
      <c r="M6" s="44" t="s">
        <v>25</v>
      </c>
      <c r="N6" s="43" t="s">
        <v>24</v>
      </c>
      <c r="O6" s="38" t="s">
        <v>27</v>
      </c>
      <c r="P6" s="38" t="s">
        <v>26</v>
      </c>
      <c r="Q6" s="39" t="s">
        <v>28</v>
      </c>
      <c r="R6" s="44" t="s">
        <v>25</v>
      </c>
      <c r="S6" s="43" t="s">
        <v>24</v>
      </c>
      <c r="T6" s="38" t="s">
        <v>27</v>
      </c>
      <c r="U6" s="38" t="s">
        <v>26</v>
      </c>
      <c r="V6" s="39" t="s">
        <v>28</v>
      </c>
      <c r="W6" s="44" t="s">
        <v>25</v>
      </c>
      <c r="X6" s="43" t="s">
        <v>24</v>
      </c>
      <c r="Y6" s="38" t="s">
        <v>27</v>
      </c>
      <c r="Z6" s="38" t="s">
        <v>26</v>
      </c>
      <c r="AA6" s="39" t="s">
        <v>28</v>
      </c>
      <c r="AB6" s="44" t="s">
        <v>25</v>
      </c>
      <c r="AC6" s="43" t="s">
        <v>24</v>
      </c>
      <c r="AD6" s="38" t="s">
        <v>27</v>
      </c>
      <c r="AE6" s="38" t="s">
        <v>26</v>
      </c>
      <c r="AF6" s="39" t="s">
        <v>28</v>
      </c>
      <c r="AG6" s="44" t="s">
        <v>25</v>
      </c>
      <c r="AH6" s="43" t="s">
        <v>24</v>
      </c>
      <c r="AI6" s="38" t="s">
        <v>27</v>
      </c>
      <c r="AJ6" s="38" t="s">
        <v>26</v>
      </c>
      <c r="AK6" s="39" t="s">
        <v>28</v>
      </c>
      <c r="AL6" s="44" t="s">
        <v>25</v>
      </c>
      <c r="AM6" s="43" t="s">
        <v>24</v>
      </c>
      <c r="AN6" s="38" t="s">
        <v>27</v>
      </c>
      <c r="AO6" s="38" t="s">
        <v>26</v>
      </c>
      <c r="AP6" s="39" t="s">
        <v>28</v>
      </c>
      <c r="AQ6" s="44" t="s">
        <v>25</v>
      </c>
    </row>
    <row r="7" spans="1:43" x14ac:dyDescent="0.2">
      <c r="A7" s="11">
        <v>44399</v>
      </c>
      <c r="B7" s="18" t="s">
        <v>43</v>
      </c>
      <c r="C7" s="2" t="s">
        <v>44</v>
      </c>
      <c r="D7" s="16"/>
      <c r="E7" s="16" t="s">
        <v>40</v>
      </c>
      <c r="F7" s="16"/>
      <c r="G7" s="16" t="s">
        <v>45</v>
      </c>
      <c r="I7" s="45">
        <v>3</v>
      </c>
      <c r="J7" s="2">
        <v>13</v>
      </c>
      <c r="K7" s="2">
        <v>0</v>
      </c>
      <c r="L7" s="2">
        <v>2</v>
      </c>
      <c r="M7" s="32">
        <v>8</v>
      </c>
      <c r="N7" s="45">
        <v>1</v>
      </c>
      <c r="O7" s="2">
        <v>3</v>
      </c>
      <c r="P7" s="2">
        <v>4</v>
      </c>
      <c r="Q7" s="2">
        <v>0</v>
      </c>
      <c r="R7" s="32">
        <v>3</v>
      </c>
      <c r="S7" s="45"/>
      <c r="T7" s="2"/>
      <c r="U7" s="2"/>
      <c r="V7" s="18"/>
      <c r="W7" s="32"/>
      <c r="X7" s="45"/>
      <c r="Y7" s="2"/>
      <c r="Z7" s="2"/>
      <c r="AA7" s="18"/>
      <c r="AB7" s="32"/>
      <c r="AC7" s="45"/>
      <c r="AD7" s="2"/>
      <c r="AE7" s="2"/>
      <c r="AF7" s="2"/>
      <c r="AG7" s="32"/>
      <c r="AH7" s="45"/>
      <c r="AI7" s="2"/>
      <c r="AJ7" s="2"/>
      <c r="AK7" s="2"/>
      <c r="AL7" s="32"/>
      <c r="AM7" s="45"/>
      <c r="AN7" s="2"/>
      <c r="AO7" s="2"/>
      <c r="AP7" s="2"/>
      <c r="AQ7" s="32"/>
    </row>
    <row r="8" spans="1:43" x14ac:dyDescent="0.2">
      <c r="A8" s="11">
        <v>44401</v>
      </c>
      <c r="B8" s="2" t="s">
        <v>46</v>
      </c>
      <c r="C8" s="2" t="s">
        <v>47</v>
      </c>
      <c r="D8" s="16"/>
      <c r="E8" s="16" t="s">
        <v>40</v>
      </c>
      <c r="F8" s="16"/>
      <c r="G8" s="16" t="s">
        <v>48</v>
      </c>
      <c r="I8" s="45">
        <v>2</v>
      </c>
      <c r="J8" s="2">
        <v>3</v>
      </c>
      <c r="K8" s="2">
        <v>4</v>
      </c>
      <c r="L8" s="2">
        <v>0</v>
      </c>
      <c r="M8" s="32">
        <v>4</v>
      </c>
      <c r="N8" s="45"/>
      <c r="O8" s="2"/>
      <c r="P8" s="2"/>
      <c r="Q8" s="2"/>
      <c r="R8" s="32"/>
      <c r="S8" s="45">
        <v>5</v>
      </c>
      <c r="T8" s="2">
        <v>3</v>
      </c>
      <c r="U8" s="2">
        <v>5</v>
      </c>
      <c r="V8" s="18">
        <v>2</v>
      </c>
      <c r="W8" s="32">
        <v>1</v>
      </c>
      <c r="X8" s="45"/>
      <c r="Y8" s="2"/>
      <c r="Z8" s="2"/>
      <c r="AA8" s="18"/>
      <c r="AB8" s="32"/>
      <c r="AC8" s="45"/>
      <c r="AD8" s="2"/>
      <c r="AE8" s="2"/>
      <c r="AF8" s="2"/>
      <c r="AG8" s="32"/>
      <c r="AH8" s="45"/>
      <c r="AI8" s="2"/>
      <c r="AJ8" s="2"/>
      <c r="AK8" s="2"/>
      <c r="AL8" s="32"/>
      <c r="AM8" s="45"/>
      <c r="AN8" s="2"/>
      <c r="AO8" s="2"/>
      <c r="AP8" s="2"/>
      <c r="AQ8" s="32"/>
    </row>
    <row r="9" spans="1:43" x14ac:dyDescent="0.2">
      <c r="A9" s="49">
        <v>44408</v>
      </c>
      <c r="B9" s="16" t="s">
        <v>49</v>
      </c>
      <c r="C9" s="16" t="s">
        <v>50</v>
      </c>
      <c r="D9" s="16" t="s">
        <v>40</v>
      </c>
      <c r="E9" s="16"/>
      <c r="F9" s="16"/>
      <c r="G9" s="16"/>
      <c r="I9" s="50">
        <v>7</v>
      </c>
      <c r="J9" s="16">
        <v>6</v>
      </c>
      <c r="K9" s="16">
        <v>2</v>
      </c>
      <c r="L9" s="51">
        <v>5</v>
      </c>
      <c r="M9" s="52">
        <v>1</v>
      </c>
      <c r="N9" s="45"/>
      <c r="O9" s="2"/>
      <c r="P9" s="2"/>
      <c r="Q9" s="2"/>
      <c r="R9" s="32"/>
      <c r="S9" s="45"/>
      <c r="T9" s="2"/>
      <c r="U9" s="2"/>
      <c r="V9" s="18"/>
      <c r="W9" s="32"/>
      <c r="X9" s="45"/>
      <c r="Y9" s="2"/>
      <c r="Z9" s="2"/>
      <c r="AA9" s="18"/>
      <c r="AB9" s="32"/>
      <c r="AC9" s="45"/>
      <c r="AD9" s="2"/>
      <c r="AE9" s="2"/>
      <c r="AF9" s="2"/>
      <c r="AG9" s="32"/>
      <c r="AH9" s="45"/>
      <c r="AI9" s="2"/>
      <c r="AJ9" s="2"/>
      <c r="AK9" s="2"/>
      <c r="AL9" s="32"/>
      <c r="AM9" s="45"/>
      <c r="AN9" s="2"/>
      <c r="AO9" s="2"/>
      <c r="AP9" s="2"/>
      <c r="AQ9" s="32"/>
    </row>
    <row r="10" spans="1:43" x14ac:dyDescent="0.2">
      <c r="A10" s="11">
        <v>44423</v>
      </c>
      <c r="B10" s="2" t="s">
        <v>60</v>
      </c>
      <c r="C10" s="2" t="s">
        <v>61</v>
      </c>
      <c r="D10" s="16" t="s">
        <v>62</v>
      </c>
      <c r="E10" s="16"/>
      <c r="F10" s="16"/>
      <c r="G10" s="16"/>
      <c r="I10" s="45">
        <v>4</v>
      </c>
      <c r="J10" s="2">
        <v>4</v>
      </c>
      <c r="K10" s="2">
        <v>6</v>
      </c>
      <c r="L10" s="2">
        <v>2</v>
      </c>
      <c r="M10" s="32">
        <v>4</v>
      </c>
      <c r="N10" s="45"/>
      <c r="O10" s="2"/>
      <c r="P10" s="2"/>
      <c r="Q10" s="2"/>
      <c r="R10" s="32"/>
      <c r="S10" s="45"/>
      <c r="T10" s="2"/>
      <c r="U10" s="2"/>
      <c r="V10" s="18"/>
      <c r="W10" s="32"/>
      <c r="X10" s="45"/>
      <c r="Y10" s="2"/>
      <c r="Z10" s="2"/>
      <c r="AA10" s="18"/>
      <c r="AB10" s="32"/>
      <c r="AC10" s="45"/>
      <c r="AD10" s="2"/>
      <c r="AE10" s="2"/>
      <c r="AF10" s="2"/>
      <c r="AG10" s="32"/>
      <c r="AH10" s="45"/>
      <c r="AI10" s="2"/>
      <c r="AJ10" s="2"/>
      <c r="AK10" s="2"/>
      <c r="AL10" s="32"/>
      <c r="AM10" s="45"/>
      <c r="AN10" s="2"/>
      <c r="AO10" s="2"/>
      <c r="AP10" s="2"/>
      <c r="AQ10" s="32"/>
    </row>
    <row r="11" spans="1:43" x14ac:dyDescent="0.2">
      <c r="A11" s="11">
        <v>44478</v>
      </c>
      <c r="B11" s="18" t="s">
        <v>63</v>
      </c>
      <c r="C11" s="2" t="s">
        <v>64</v>
      </c>
      <c r="D11" s="16"/>
      <c r="E11" s="16" t="s">
        <v>65</v>
      </c>
      <c r="F11" s="16"/>
      <c r="G11" s="16" t="s">
        <v>45</v>
      </c>
      <c r="I11" s="45">
        <v>5</v>
      </c>
      <c r="J11" s="2">
        <v>3</v>
      </c>
      <c r="K11" s="2">
        <v>3</v>
      </c>
      <c r="L11" s="2">
        <v>5</v>
      </c>
      <c r="M11" s="32">
        <v>2</v>
      </c>
      <c r="N11" s="45">
        <v>2</v>
      </c>
      <c r="O11" s="2">
        <v>3</v>
      </c>
      <c r="P11" s="2">
        <v>4</v>
      </c>
      <c r="Q11" s="2">
        <v>1</v>
      </c>
      <c r="R11" s="32">
        <v>4</v>
      </c>
      <c r="S11" s="45"/>
      <c r="T11" s="2"/>
      <c r="U11" s="2"/>
      <c r="V11" s="18"/>
      <c r="W11" s="32"/>
      <c r="X11" s="45"/>
      <c r="Y11" s="2"/>
      <c r="Z11" s="2"/>
      <c r="AA11" s="18"/>
      <c r="AB11" s="32"/>
      <c r="AC11" s="45"/>
      <c r="AD11" s="2"/>
      <c r="AE11" s="2"/>
      <c r="AF11" s="2"/>
      <c r="AG11" s="32"/>
      <c r="AH11" s="45"/>
      <c r="AI11" s="2"/>
      <c r="AJ11" s="2"/>
      <c r="AK11" s="2"/>
      <c r="AL11" s="32"/>
      <c r="AM11" s="45"/>
      <c r="AN11" s="2"/>
      <c r="AO11" s="2"/>
      <c r="AP11" s="2"/>
      <c r="AQ11" s="32"/>
    </row>
    <row r="12" spans="1:43" x14ac:dyDescent="0.2">
      <c r="A12" s="11">
        <v>44485</v>
      </c>
      <c r="B12" s="18" t="s">
        <v>43</v>
      </c>
      <c r="C12" s="2" t="s">
        <v>66</v>
      </c>
      <c r="D12" s="16"/>
      <c r="E12" s="16" t="s">
        <v>65</v>
      </c>
      <c r="F12" s="16"/>
      <c r="G12" s="16" t="s">
        <v>45</v>
      </c>
      <c r="I12" s="45">
        <v>3</v>
      </c>
      <c r="J12" s="2">
        <v>7</v>
      </c>
      <c r="K12" s="2">
        <v>2</v>
      </c>
      <c r="L12" s="2">
        <v>2</v>
      </c>
      <c r="M12" s="32">
        <v>7</v>
      </c>
      <c r="N12" s="45">
        <v>1</v>
      </c>
      <c r="O12" s="2">
        <v>0</v>
      </c>
      <c r="P12" s="2">
        <v>0</v>
      </c>
      <c r="Q12" s="2">
        <v>0</v>
      </c>
      <c r="R12" s="32">
        <v>0</v>
      </c>
      <c r="S12" s="45"/>
      <c r="T12" s="2"/>
      <c r="U12" s="2"/>
      <c r="V12" s="18"/>
      <c r="W12" s="32"/>
      <c r="X12" s="45"/>
      <c r="Y12" s="2"/>
      <c r="Z12" s="2"/>
      <c r="AA12" s="18"/>
      <c r="AB12" s="32"/>
      <c r="AC12" s="45"/>
      <c r="AD12" s="2"/>
      <c r="AE12" s="2"/>
      <c r="AF12" s="2"/>
      <c r="AG12" s="32"/>
      <c r="AH12" s="45"/>
      <c r="AI12" s="2"/>
      <c r="AJ12" s="2"/>
      <c r="AK12" s="2"/>
      <c r="AL12" s="32"/>
      <c r="AM12" s="45"/>
      <c r="AN12" s="2"/>
      <c r="AO12" s="2"/>
      <c r="AP12" s="2"/>
      <c r="AQ12" s="32"/>
    </row>
    <row r="13" spans="1:43" x14ac:dyDescent="0.2">
      <c r="A13" s="11">
        <v>44485</v>
      </c>
      <c r="B13" s="18" t="s">
        <v>67</v>
      </c>
      <c r="C13" s="2" t="s">
        <v>68</v>
      </c>
      <c r="D13" s="16"/>
      <c r="E13" s="16" t="s">
        <v>69</v>
      </c>
      <c r="F13" s="16"/>
      <c r="G13" s="16" t="s">
        <v>70</v>
      </c>
      <c r="I13" s="45"/>
      <c r="J13" s="2"/>
      <c r="K13" s="2"/>
      <c r="L13" s="2"/>
      <c r="M13" s="32"/>
      <c r="N13" s="45">
        <v>2</v>
      </c>
      <c r="O13" s="2">
        <v>0</v>
      </c>
      <c r="P13" s="2">
        <v>2</v>
      </c>
      <c r="Q13" s="2">
        <v>2</v>
      </c>
      <c r="R13" s="32">
        <v>0</v>
      </c>
      <c r="S13" s="45">
        <v>5</v>
      </c>
      <c r="T13" s="2">
        <v>8</v>
      </c>
      <c r="U13" s="2">
        <v>2</v>
      </c>
      <c r="V13" s="18">
        <v>4</v>
      </c>
      <c r="W13" s="32">
        <v>0</v>
      </c>
      <c r="X13" s="45"/>
      <c r="Y13" s="2"/>
      <c r="Z13" s="2"/>
      <c r="AA13" s="18"/>
      <c r="AB13" s="32"/>
      <c r="AC13" s="45"/>
      <c r="AD13" s="2"/>
      <c r="AE13" s="2"/>
      <c r="AF13" s="2"/>
      <c r="AG13" s="32"/>
      <c r="AH13" s="45"/>
      <c r="AI13" s="2"/>
      <c r="AJ13" s="2"/>
      <c r="AK13" s="2"/>
      <c r="AL13" s="32"/>
      <c r="AM13" s="45"/>
      <c r="AN13" s="2"/>
      <c r="AO13" s="2"/>
      <c r="AP13" s="2"/>
      <c r="AQ13" s="32"/>
    </row>
    <row r="14" spans="1:43" x14ac:dyDescent="0.2">
      <c r="A14" s="11">
        <v>44486</v>
      </c>
      <c r="B14" s="18" t="s">
        <v>71</v>
      </c>
      <c r="C14" s="2" t="s">
        <v>72</v>
      </c>
      <c r="D14" s="16" t="s">
        <v>73</v>
      </c>
      <c r="E14" s="16"/>
      <c r="F14" s="16"/>
      <c r="G14" s="16" t="s">
        <v>45</v>
      </c>
      <c r="I14" s="45">
        <v>2</v>
      </c>
      <c r="J14" s="2">
        <v>1</v>
      </c>
      <c r="K14" s="2">
        <v>2</v>
      </c>
      <c r="L14" s="2">
        <v>5</v>
      </c>
      <c r="M14" s="32">
        <v>0</v>
      </c>
      <c r="N14" s="45">
        <v>4</v>
      </c>
      <c r="O14" s="2">
        <v>3</v>
      </c>
      <c r="P14" s="2">
        <v>1</v>
      </c>
      <c r="Q14" s="2">
        <v>4</v>
      </c>
      <c r="R14" s="32">
        <v>3</v>
      </c>
      <c r="S14" s="45"/>
      <c r="T14" s="2"/>
      <c r="U14" s="2"/>
      <c r="V14" s="18"/>
      <c r="W14" s="32"/>
      <c r="X14" s="45"/>
      <c r="Y14" s="2"/>
      <c r="Z14" s="2"/>
      <c r="AA14" s="18"/>
      <c r="AB14" s="32"/>
      <c r="AC14" s="45"/>
      <c r="AD14" s="2"/>
      <c r="AE14" s="2"/>
      <c r="AF14" s="2"/>
      <c r="AG14" s="32"/>
      <c r="AH14" s="45"/>
      <c r="AI14" s="2"/>
      <c r="AJ14" s="2"/>
      <c r="AK14" s="2"/>
      <c r="AL14" s="32"/>
      <c r="AM14" s="45"/>
      <c r="AN14" s="2"/>
      <c r="AO14" s="2"/>
      <c r="AP14" s="2"/>
      <c r="AQ14" s="32"/>
    </row>
    <row r="15" spans="1:43" x14ac:dyDescent="0.2">
      <c r="A15" s="11">
        <v>44486</v>
      </c>
      <c r="B15" s="18" t="s">
        <v>74</v>
      </c>
      <c r="C15" s="2" t="s">
        <v>75</v>
      </c>
      <c r="D15" s="16"/>
      <c r="E15" s="16" t="s">
        <v>76</v>
      </c>
      <c r="F15" s="16"/>
      <c r="G15" s="16" t="s">
        <v>77</v>
      </c>
      <c r="I15" s="45">
        <v>2</v>
      </c>
      <c r="J15" s="2">
        <v>3</v>
      </c>
      <c r="K15" s="2">
        <v>5</v>
      </c>
      <c r="L15" s="2">
        <v>0</v>
      </c>
      <c r="M15" s="32">
        <v>5</v>
      </c>
      <c r="N15" s="45"/>
      <c r="O15" s="2"/>
      <c r="P15" s="2"/>
      <c r="Q15" s="2"/>
      <c r="R15" s="32"/>
      <c r="S15" s="45">
        <v>2</v>
      </c>
      <c r="T15" s="2">
        <v>7</v>
      </c>
      <c r="U15" s="2">
        <v>3</v>
      </c>
      <c r="V15" s="18">
        <v>1</v>
      </c>
      <c r="W15" s="32">
        <v>6</v>
      </c>
      <c r="X15" s="45">
        <v>1</v>
      </c>
      <c r="Y15" s="2">
        <v>0</v>
      </c>
      <c r="Z15" s="2">
        <v>2</v>
      </c>
      <c r="AA15" s="18">
        <v>1</v>
      </c>
      <c r="AB15" s="32">
        <v>0</v>
      </c>
      <c r="AC15" s="45"/>
      <c r="AD15" s="2"/>
      <c r="AE15" s="2"/>
      <c r="AF15" s="2"/>
      <c r="AG15" s="32"/>
      <c r="AH15" s="45"/>
      <c r="AI15" s="2"/>
      <c r="AJ15" s="2"/>
      <c r="AK15" s="2"/>
      <c r="AL15" s="32"/>
      <c r="AM15" s="45"/>
      <c r="AN15" s="2"/>
      <c r="AO15" s="2"/>
      <c r="AP15" s="2"/>
      <c r="AQ15" s="32"/>
    </row>
    <row r="16" spans="1:43" x14ac:dyDescent="0.2">
      <c r="A16" s="11">
        <v>44618</v>
      </c>
      <c r="B16" s="18" t="s">
        <v>60</v>
      </c>
      <c r="C16" s="2" t="s">
        <v>79</v>
      </c>
      <c r="D16" s="16" t="s">
        <v>40</v>
      </c>
      <c r="E16" s="16"/>
      <c r="F16" s="16"/>
      <c r="G16" s="16" t="s">
        <v>48</v>
      </c>
      <c r="I16" s="45">
        <v>4</v>
      </c>
      <c r="J16" s="2">
        <v>0</v>
      </c>
      <c r="K16" s="2">
        <v>0</v>
      </c>
      <c r="L16" s="2">
        <v>5</v>
      </c>
      <c r="M16" s="32">
        <v>0</v>
      </c>
      <c r="N16" s="45"/>
      <c r="O16" s="2"/>
      <c r="P16" s="2"/>
      <c r="Q16" s="2"/>
      <c r="R16" s="32"/>
      <c r="S16" s="45">
        <v>2</v>
      </c>
      <c r="T16" s="2">
        <v>3</v>
      </c>
      <c r="U16" s="2">
        <v>2</v>
      </c>
      <c r="V16" s="18">
        <v>1</v>
      </c>
      <c r="W16" s="32">
        <v>2</v>
      </c>
      <c r="X16" s="45"/>
      <c r="Y16" s="2"/>
      <c r="Z16" s="2"/>
      <c r="AA16" s="18"/>
      <c r="AB16" s="32"/>
      <c r="AC16" s="45"/>
      <c r="AD16" s="2"/>
      <c r="AE16" s="2"/>
      <c r="AF16" s="2"/>
      <c r="AG16" s="32"/>
      <c r="AH16" s="45"/>
      <c r="AI16" s="2"/>
      <c r="AJ16" s="2"/>
      <c r="AK16" s="2"/>
      <c r="AL16" s="32"/>
      <c r="AM16" s="45"/>
      <c r="AN16" s="2"/>
      <c r="AO16" s="2"/>
      <c r="AP16" s="2"/>
      <c r="AQ16" s="32"/>
    </row>
    <row r="17" spans="1:43" x14ac:dyDescent="0.2">
      <c r="A17" s="11">
        <v>44618</v>
      </c>
      <c r="B17" s="18" t="s">
        <v>60</v>
      </c>
      <c r="C17" s="2" t="s">
        <v>80</v>
      </c>
      <c r="D17" s="16"/>
      <c r="E17" s="16" t="s">
        <v>81</v>
      </c>
      <c r="F17" s="16"/>
      <c r="G17" s="16" t="s">
        <v>82</v>
      </c>
      <c r="I17" s="45"/>
      <c r="J17" s="2"/>
      <c r="K17" s="2"/>
      <c r="L17" s="2"/>
      <c r="M17" s="32"/>
      <c r="N17" s="45">
        <v>4</v>
      </c>
      <c r="O17" s="2">
        <v>1</v>
      </c>
      <c r="P17" s="2">
        <v>4</v>
      </c>
      <c r="Q17" s="2">
        <v>4</v>
      </c>
      <c r="R17" s="32">
        <v>0</v>
      </c>
      <c r="S17" s="45"/>
      <c r="T17" s="2"/>
      <c r="U17" s="2"/>
      <c r="V17" s="18"/>
      <c r="W17" s="32"/>
      <c r="X17" s="45"/>
      <c r="Y17" s="2"/>
      <c r="Z17" s="2"/>
      <c r="AA17" s="18"/>
      <c r="AB17" s="32"/>
      <c r="AC17" s="45">
        <v>2</v>
      </c>
      <c r="AD17" s="2">
        <v>6</v>
      </c>
      <c r="AE17" s="2">
        <v>3</v>
      </c>
      <c r="AF17" s="2">
        <v>0</v>
      </c>
      <c r="AG17" s="32">
        <v>5</v>
      </c>
      <c r="AH17" s="45"/>
      <c r="AI17" s="2"/>
      <c r="AJ17" s="2"/>
      <c r="AK17" s="2"/>
      <c r="AL17" s="32"/>
      <c r="AM17" s="45"/>
      <c r="AN17" s="2"/>
      <c r="AO17" s="2"/>
      <c r="AP17" s="2"/>
      <c r="AQ17" s="32"/>
    </row>
    <row r="18" spans="1:43" x14ac:dyDescent="0.2">
      <c r="A18" s="11">
        <v>44625</v>
      </c>
      <c r="B18" s="18" t="s">
        <v>83</v>
      </c>
      <c r="C18" s="2" t="s">
        <v>84</v>
      </c>
      <c r="D18" s="16"/>
      <c r="E18" s="16" t="s">
        <v>40</v>
      </c>
      <c r="F18" s="16"/>
      <c r="G18" s="16"/>
      <c r="I18" s="45">
        <v>8</v>
      </c>
      <c r="J18" s="2">
        <v>4</v>
      </c>
      <c r="K18" s="2">
        <v>0</v>
      </c>
      <c r="L18" s="2">
        <v>2</v>
      </c>
      <c r="M18" s="32">
        <v>0</v>
      </c>
      <c r="N18" s="45"/>
      <c r="O18" s="2"/>
      <c r="P18" s="2"/>
      <c r="Q18" s="2"/>
      <c r="R18" s="32"/>
      <c r="S18" s="45"/>
      <c r="T18" s="2"/>
      <c r="U18" s="2"/>
      <c r="V18" s="18"/>
      <c r="W18" s="32"/>
      <c r="X18" s="45"/>
      <c r="Y18" s="2"/>
      <c r="Z18" s="2"/>
      <c r="AA18" s="18"/>
      <c r="AB18" s="32"/>
      <c r="AC18" s="45"/>
      <c r="AD18" s="2"/>
      <c r="AE18" s="2"/>
      <c r="AF18" s="2"/>
      <c r="AG18" s="32"/>
      <c r="AH18" s="45"/>
      <c r="AI18" s="2"/>
      <c r="AJ18" s="2"/>
      <c r="AK18" s="2"/>
      <c r="AL18" s="32"/>
      <c r="AM18" s="45"/>
      <c r="AN18" s="2"/>
      <c r="AO18" s="2"/>
      <c r="AP18" s="2"/>
      <c r="AQ18" s="32"/>
    </row>
    <row r="19" spans="1:43" x14ac:dyDescent="0.2">
      <c r="A19" s="11">
        <v>44633</v>
      </c>
      <c r="B19" s="2" t="s">
        <v>85</v>
      </c>
      <c r="C19" s="2" t="s">
        <v>86</v>
      </c>
      <c r="D19" s="16"/>
      <c r="E19" s="16" t="s">
        <v>40</v>
      </c>
      <c r="F19" s="16"/>
      <c r="G19" s="16" t="s">
        <v>87</v>
      </c>
      <c r="I19" s="45">
        <v>5</v>
      </c>
      <c r="J19" s="2">
        <v>3</v>
      </c>
      <c r="K19" s="2">
        <v>2</v>
      </c>
      <c r="L19" s="2">
        <v>2</v>
      </c>
      <c r="M19" s="32">
        <v>0</v>
      </c>
      <c r="N19" s="45"/>
      <c r="O19" s="2"/>
      <c r="P19" s="2"/>
      <c r="Q19" s="2"/>
      <c r="R19" s="32"/>
      <c r="S19" s="45"/>
      <c r="T19" s="2"/>
      <c r="U19" s="2"/>
      <c r="V19" s="18"/>
      <c r="W19" s="32"/>
      <c r="X19" s="45">
        <v>1</v>
      </c>
      <c r="Y19" s="2">
        <v>0</v>
      </c>
      <c r="Z19" s="2">
        <v>0</v>
      </c>
      <c r="AA19" s="18">
        <v>0</v>
      </c>
      <c r="AB19" s="32">
        <v>0</v>
      </c>
      <c r="AC19" s="45"/>
      <c r="AD19" s="2"/>
      <c r="AE19" s="2"/>
      <c r="AF19" s="2"/>
      <c r="AG19" s="32"/>
      <c r="AH19" s="45"/>
      <c r="AI19" s="2"/>
      <c r="AJ19" s="2"/>
      <c r="AK19" s="2"/>
      <c r="AL19" s="32"/>
      <c r="AM19" s="45"/>
      <c r="AN19" s="2"/>
      <c r="AO19" s="2"/>
      <c r="AP19" s="2"/>
      <c r="AQ19" s="32"/>
    </row>
    <row r="20" spans="1:43" x14ac:dyDescent="0.2">
      <c r="A20" s="11">
        <v>44633</v>
      </c>
      <c r="B20" s="2" t="s">
        <v>88</v>
      </c>
      <c r="C20" s="2" t="s">
        <v>89</v>
      </c>
      <c r="D20" s="16"/>
      <c r="E20" s="16" t="s">
        <v>41</v>
      </c>
      <c r="F20" s="16"/>
      <c r="G20" s="16"/>
      <c r="I20" s="45"/>
      <c r="J20" s="2"/>
      <c r="K20" s="2"/>
      <c r="L20" s="2"/>
      <c r="M20" s="32"/>
      <c r="N20" s="45">
        <v>6</v>
      </c>
      <c r="O20" s="2">
        <v>6</v>
      </c>
      <c r="P20" s="2">
        <v>5</v>
      </c>
      <c r="Q20" s="2">
        <v>5</v>
      </c>
      <c r="R20" s="32">
        <v>4</v>
      </c>
      <c r="S20" s="45"/>
      <c r="T20" s="2"/>
      <c r="U20" s="2"/>
      <c r="V20" s="18"/>
      <c r="W20" s="32"/>
      <c r="X20" s="45"/>
      <c r="Y20" s="2"/>
      <c r="Z20" s="2"/>
      <c r="AA20" s="18"/>
      <c r="AB20" s="32"/>
      <c r="AC20" s="45"/>
      <c r="AD20" s="2"/>
      <c r="AE20" s="2"/>
      <c r="AF20" s="2"/>
      <c r="AG20" s="32"/>
      <c r="AH20" s="45"/>
      <c r="AI20" s="2"/>
      <c r="AJ20" s="2"/>
      <c r="AK20" s="2"/>
      <c r="AL20" s="32"/>
      <c r="AM20" s="45"/>
      <c r="AN20" s="2"/>
      <c r="AO20" s="2"/>
      <c r="AP20" s="2"/>
      <c r="AQ20" s="32"/>
    </row>
    <row r="21" spans="1:43" x14ac:dyDescent="0.2">
      <c r="A21" s="11">
        <v>44640</v>
      </c>
      <c r="B21" s="18" t="s">
        <v>90</v>
      </c>
      <c r="C21" s="2" t="s">
        <v>91</v>
      </c>
      <c r="D21" s="16"/>
      <c r="E21" s="16" t="s">
        <v>40</v>
      </c>
      <c r="F21" s="16"/>
      <c r="G21" s="16"/>
      <c r="I21" s="45">
        <v>5</v>
      </c>
      <c r="J21" s="2">
        <v>7</v>
      </c>
      <c r="K21" s="2">
        <v>2</v>
      </c>
      <c r="L21" s="2">
        <v>3</v>
      </c>
      <c r="M21" s="32">
        <v>4</v>
      </c>
      <c r="N21" s="45"/>
      <c r="O21" s="2"/>
      <c r="P21" s="2"/>
      <c r="Q21" s="2"/>
      <c r="R21" s="32"/>
      <c r="S21" s="45"/>
      <c r="T21" s="2"/>
      <c r="U21" s="2"/>
      <c r="V21" s="18"/>
      <c r="W21" s="32"/>
      <c r="X21" s="45"/>
      <c r="Y21" s="2"/>
      <c r="Z21" s="2"/>
      <c r="AA21" s="18"/>
      <c r="AB21" s="32"/>
      <c r="AC21" s="45"/>
      <c r="AD21" s="2"/>
      <c r="AE21" s="2"/>
      <c r="AF21" s="2"/>
      <c r="AG21" s="32"/>
      <c r="AH21" s="45"/>
      <c r="AI21" s="2"/>
      <c r="AJ21" s="2"/>
      <c r="AK21" s="2"/>
      <c r="AL21" s="32"/>
      <c r="AM21" s="45"/>
      <c r="AN21" s="2"/>
      <c r="AO21" s="2"/>
      <c r="AP21" s="2"/>
      <c r="AQ21" s="32"/>
    </row>
    <row r="22" spans="1:43" x14ac:dyDescent="0.2">
      <c r="A22" s="11">
        <v>44640</v>
      </c>
      <c r="B22" s="18" t="s">
        <v>90</v>
      </c>
      <c r="C22" s="16" t="s">
        <v>92</v>
      </c>
      <c r="D22" s="16" t="s">
        <v>41</v>
      </c>
      <c r="E22" s="16"/>
      <c r="F22" s="16"/>
      <c r="G22" s="16" t="s">
        <v>93</v>
      </c>
      <c r="I22" s="45"/>
      <c r="J22" s="2"/>
      <c r="K22" s="2"/>
      <c r="L22" s="2"/>
      <c r="M22" s="32"/>
      <c r="N22" s="45">
        <v>5</v>
      </c>
      <c r="O22" s="2">
        <v>1</v>
      </c>
      <c r="P22" s="2">
        <v>7</v>
      </c>
      <c r="Q22" s="2">
        <v>7</v>
      </c>
      <c r="R22" s="32">
        <v>0</v>
      </c>
      <c r="S22" s="45">
        <v>1</v>
      </c>
      <c r="T22" s="2">
        <v>0</v>
      </c>
      <c r="U22" s="2">
        <v>1</v>
      </c>
      <c r="V22" s="18">
        <v>0</v>
      </c>
      <c r="W22" s="32">
        <v>0</v>
      </c>
      <c r="X22" s="45"/>
      <c r="Y22" s="2"/>
      <c r="Z22" s="2"/>
      <c r="AA22" s="18"/>
      <c r="AB22" s="32"/>
      <c r="AC22" s="45"/>
      <c r="AD22" s="2"/>
      <c r="AE22" s="2"/>
      <c r="AF22" s="2"/>
      <c r="AG22" s="32"/>
      <c r="AH22" s="45"/>
      <c r="AI22" s="2"/>
      <c r="AJ22" s="2"/>
      <c r="AK22" s="2"/>
      <c r="AL22" s="32"/>
      <c r="AM22" s="45"/>
      <c r="AN22" s="2"/>
      <c r="AO22" s="2"/>
      <c r="AP22" s="2"/>
      <c r="AQ22" s="32"/>
    </row>
    <row r="23" spans="1:43" x14ac:dyDescent="0.2">
      <c r="A23" s="11">
        <v>44654</v>
      </c>
      <c r="B23" s="18" t="s">
        <v>63</v>
      </c>
      <c r="C23" s="2" t="s">
        <v>94</v>
      </c>
      <c r="D23" s="16"/>
      <c r="E23" s="16" t="s">
        <v>95</v>
      </c>
      <c r="F23" s="16"/>
      <c r="G23" s="16" t="s">
        <v>96</v>
      </c>
      <c r="I23" s="45">
        <v>3</v>
      </c>
      <c r="J23" s="2">
        <v>1</v>
      </c>
      <c r="K23" s="2">
        <v>0</v>
      </c>
      <c r="L23" s="2">
        <v>2</v>
      </c>
      <c r="M23" s="32">
        <v>0</v>
      </c>
      <c r="N23" s="45">
        <v>1</v>
      </c>
      <c r="O23" s="2">
        <v>1</v>
      </c>
      <c r="P23" s="2">
        <v>1</v>
      </c>
      <c r="Q23" s="2">
        <v>1</v>
      </c>
      <c r="R23" s="32">
        <v>0</v>
      </c>
      <c r="S23" s="45"/>
      <c r="T23" s="2"/>
      <c r="U23" s="2"/>
      <c r="V23" s="18"/>
      <c r="W23" s="32"/>
      <c r="X23" s="45">
        <v>1</v>
      </c>
      <c r="Y23" s="2">
        <v>1</v>
      </c>
      <c r="Z23" s="2">
        <v>2</v>
      </c>
      <c r="AA23" s="18">
        <v>0</v>
      </c>
      <c r="AB23" s="32">
        <v>1</v>
      </c>
      <c r="AC23" s="45"/>
      <c r="AD23" s="2"/>
      <c r="AE23" s="2"/>
      <c r="AF23" s="2"/>
      <c r="AG23" s="32"/>
      <c r="AH23" s="45"/>
      <c r="AI23" s="2"/>
      <c r="AJ23" s="2"/>
      <c r="AK23" s="2"/>
      <c r="AL23" s="32"/>
      <c r="AM23" s="45"/>
      <c r="AN23" s="2"/>
      <c r="AO23" s="2"/>
      <c r="AP23" s="2"/>
      <c r="AQ23" s="32"/>
    </row>
    <row r="24" spans="1:43" x14ac:dyDescent="0.2">
      <c r="A24" s="11">
        <v>44681</v>
      </c>
      <c r="B24" s="18" t="s">
        <v>97</v>
      </c>
      <c r="C24" s="2" t="s">
        <v>98</v>
      </c>
      <c r="D24" s="16"/>
      <c r="E24" s="16" t="s">
        <v>40</v>
      </c>
      <c r="F24" s="16"/>
      <c r="G24" s="16"/>
      <c r="I24" s="45">
        <v>6</v>
      </c>
      <c r="J24" s="2">
        <v>2</v>
      </c>
      <c r="K24" s="2">
        <v>4</v>
      </c>
      <c r="L24" s="2">
        <v>3</v>
      </c>
      <c r="M24" s="32">
        <v>3</v>
      </c>
      <c r="N24" s="45"/>
      <c r="O24" s="2"/>
      <c r="P24" s="2"/>
      <c r="Q24" s="2"/>
      <c r="R24" s="32"/>
      <c r="S24" s="45"/>
      <c r="T24" s="2"/>
      <c r="U24" s="2"/>
      <c r="V24" s="18"/>
      <c r="W24" s="32"/>
      <c r="X24" s="45"/>
      <c r="Y24" s="2"/>
      <c r="Z24" s="2"/>
      <c r="AA24" s="18"/>
      <c r="AB24" s="32"/>
      <c r="AC24" s="45"/>
      <c r="AD24" s="2"/>
      <c r="AE24" s="2"/>
      <c r="AF24" s="2"/>
      <c r="AG24" s="32"/>
      <c r="AH24" s="45"/>
      <c r="AI24" s="2"/>
      <c r="AJ24" s="2"/>
      <c r="AK24" s="2"/>
      <c r="AL24" s="32"/>
      <c r="AM24" s="45"/>
      <c r="AN24" s="2"/>
      <c r="AO24" s="2"/>
      <c r="AP24" s="2"/>
      <c r="AQ24" s="32"/>
    </row>
    <row r="25" spans="1:43" x14ac:dyDescent="0.2">
      <c r="A25" s="11">
        <v>44703</v>
      </c>
      <c r="B25" s="18" t="s">
        <v>101</v>
      </c>
      <c r="C25" s="2" t="s">
        <v>102</v>
      </c>
      <c r="D25" s="16"/>
      <c r="E25" s="16" t="s">
        <v>40</v>
      </c>
      <c r="F25" s="16"/>
      <c r="G25" s="16" t="s">
        <v>48</v>
      </c>
      <c r="I25" s="45">
        <v>5</v>
      </c>
      <c r="J25" s="2">
        <v>6</v>
      </c>
      <c r="K25" s="2">
        <v>5</v>
      </c>
      <c r="L25" s="2">
        <v>7</v>
      </c>
      <c r="M25" s="32">
        <v>6</v>
      </c>
      <c r="N25" s="45"/>
      <c r="O25" s="2"/>
      <c r="P25" s="2"/>
      <c r="Q25" s="2"/>
      <c r="R25" s="32"/>
      <c r="S25" s="45">
        <v>1</v>
      </c>
      <c r="T25" s="2">
        <v>0</v>
      </c>
      <c r="U25" s="2">
        <v>0</v>
      </c>
      <c r="V25" s="18">
        <v>0</v>
      </c>
      <c r="W25" s="32">
        <v>0</v>
      </c>
      <c r="X25" s="45"/>
      <c r="Y25" s="2"/>
      <c r="Z25" s="2"/>
      <c r="AA25" s="18"/>
      <c r="AB25" s="32"/>
      <c r="AC25" s="45"/>
      <c r="AD25" s="2"/>
      <c r="AE25" s="2"/>
      <c r="AF25" s="2"/>
      <c r="AG25" s="32"/>
      <c r="AH25" s="45"/>
      <c r="AI25" s="2"/>
      <c r="AJ25" s="2"/>
      <c r="AK25" s="2"/>
      <c r="AL25" s="32"/>
      <c r="AM25" s="45"/>
      <c r="AN25" s="2"/>
      <c r="AO25" s="2"/>
      <c r="AP25" s="2"/>
      <c r="AQ25" s="32"/>
    </row>
    <row r="26" spans="1:43" x14ac:dyDescent="0.2">
      <c r="A26" s="11">
        <v>44703</v>
      </c>
      <c r="B26" s="18" t="s">
        <v>101</v>
      </c>
      <c r="C26" s="2" t="s">
        <v>103</v>
      </c>
      <c r="D26" s="16" t="s">
        <v>41</v>
      </c>
      <c r="E26" s="16"/>
      <c r="F26" s="16"/>
      <c r="G26" s="16"/>
      <c r="I26" s="45"/>
      <c r="J26" s="2"/>
      <c r="K26" s="2"/>
      <c r="L26" s="2"/>
      <c r="M26" s="32"/>
      <c r="N26" s="45">
        <v>6</v>
      </c>
      <c r="O26" s="2">
        <v>3</v>
      </c>
      <c r="P26" s="2">
        <v>3</v>
      </c>
      <c r="Q26" s="2">
        <v>1</v>
      </c>
      <c r="R26" s="32">
        <v>0</v>
      </c>
      <c r="S26" s="45"/>
      <c r="T26" s="2"/>
      <c r="U26" s="2"/>
      <c r="V26" s="18"/>
      <c r="W26" s="32"/>
      <c r="X26" s="45"/>
      <c r="Y26" s="2"/>
      <c r="Z26" s="2"/>
      <c r="AA26" s="18"/>
      <c r="AB26" s="32"/>
      <c r="AC26" s="45"/>
      <c r="AD26" s="2"/>
      <c r="AE26" s="2"/>
      <c r="AF26" s="2"/>
      <c r="AG26" s="32"/>
      <c r="AH26" s="45"/>
      <c r="AI26" s="2"/>
      <c r="AJ26" s="2"/>
      <c r="AK26" s="2"/>
      <c r="AL26" s="32"/>
      <c r="AM26" s="45"/>
      <c r="AN26" s="2"/>
      <c r="AO26" s="2"/>
      <c r="AP26" s="2"/>
      <c r="AQ26" s="32"/>
    </row>
    <row r="27" spans="1:43" x14ac:dyDescent="0.2">
      <c r="A27" s="11">
        <v>44716</v>
      </c>
      <c r="B27" s="18" t="s">
        <v>63</v>
      </c>
      <c r="C27" s="2" t="s">
        <v>104</v>
      </c>
      <c r="D27" s="16"/>
      <c r="E27" s="16" t="s">
        <v>40</v>
      </c>
      <c r="F27" s="16"/>
      <c r="G27" s="16"/>
      <c r="I27" s="45">
        <v>6</v>
      </c>
      <c r="J27" s="2">
        <v>5</v>
      </c>
      <c r="K27" s="2">
        <v>3</v>
      </c>
      <c r="L27" s="2">
        <v>2</v>
      </c>
      <c r="M27" s="32">
        <v>0</v>
      </c>
      <c r="N27" s="45"/>
      <c r="O27" s="2"/>
      <c r="P27" s="2"/>
      <c r="Q27" s="2"/>
      <c r="R27" s="32"/>
      <c r="S27" s="45"/>
      <c r="T27" s="2"/>
      <c r="U27" s="2"/>
      <c r="V27" s="18"/>
      <c r="W27" s="32"/>
      <c r="X27" s="45"/>
      <c r="Y27" s="2"/>
      <c r="Z27" s="2"/>
      <c r="AA27" s="18"/>
      <c r="AB27" s="32"/>
      <c r="AC27" s="45"/>
      <c r="AD27" s="2"/>
      <c r="AE27" s="2"/>
      <c r="AF27" s="2"/>
      <c r="AG27" s="32"/>
      <c r="AH27" s="45"/>
      <c r="AI27" s="2"/>
      <c r="AJ27" s="2"/>
      <c r="AK27" s="2"/>
      <c r="AL27" s="32"/>
      <c r="AM27" s="45"/>
      <c r="AN27" s="2"/>
      <c r="AO27" s="2"/>
      <c r="AP27" s="2"/>
      <c r="AQ27" s="32"/>
    </row>
    <row r="28" spans="1:43" x14ac:dyDescent="0.2">
      <c r="A28" s="11">
        <v>44723</v>
      </c>
      <c r="B28" s="18" t="s">
        <v>43</v>
      </c>
      <c r="C28" s="2" t="s">
        <v>111</v>
      </c>
      <c r="D28" s="16"/>
      <c r="E28" s="16" t="s">
        <v>40</v>
      </c>
      <c r="F28" s="16"/>
      <c r="G28" s="16" t="s">
        <v>48</v>
      </c>
      <c r="I28" s="45">
        <v>5</v>
      </c>
      <c r="J28" s="2">
        <v>8</v>
      </c>
      <c r="K28" s="2">
        <v>4</v>
      </c>
      <c r="L28" s="2">
        <v>4</v>
      </c>
      <c r="M28" s="32">
        <v>5</v>
      </c>
      <c r="N28" s="45"/>
      <c r="O28" s="2"/>
      <c r="P28" s="2"/>
      <c r="Q28" s="2"/>
      <c r="R28" s="32"/>
      <c r="S28" s="45">
        <v>1</v>
      </c>
      <c r="T28" s="2">
        <v>0</v>
      </c>
      <c r="U28" s="2">
        <v>1</v>
      </c>
      <c r="V28" s="18">
        <v>1</v>
      </c>
      <c r="W28" s="32">
        <v>0</v>
      </c>
      <c r="X28" s="45"/>
      <c r="Y28" s="2"/>
      <c r="Z28" s="2"/>
      <c r="AA28" s="18"/>
      <c r="AB28" s="32"/>
      <c r="AC28" s="45"/>
      <c r="AD28" s="2"/>
      <c r="AE28" s="2"/>
      <c r="AF28" s="2"/>
      <c r="AG28" s="32"/>
      <c r="AH28" s="45"/>
      <c r="AI28" s="2"/>
      <c r="AJ28" s="2"/>
      <c r="AK28" s="2"/>
      <c r="AL28" s="32"/>
      <c r="AM28" s="45"/>
      <c r="AN28" s="2"/>
      <c r="AO28" s="2"/>
      <c r="AP28" s="2"/>
      <c r="AQ28" s="32"/>
    </row>
    <row r="29" spans="1:43" x14ac:dyDescent="0.2">
      <c r="A29" s="11">
        <v>44723</v>
      </c>
      <c r="B29" s="18" t="s">
        <v>112</v>
      </c>
      <c r="C29" s="2" t="s">
        <v>113</v>
      </c>
      <c r="D29" s="16"/>
      <c r="E29" s="16" t="s">
        <v>41</v>
      </c>
      <c r="F29" s="16"/>
      <c r="G29" s="16" t="s">
        <v>93</v>
      </c>
      <c r="I29" s="45"/>
      <c r="J29" s="2"/>
      <c r="K29" s="2"/>
      <c r="L29" s="2"/>
      <c r="M29" s="32"/>
      <c r="N29" s="45">
        <v>4</v>
      </c>
      <c r="O29" s="2">
        <v>7</v>
      </c>
      <c r="P29" s="2">
        <v>5</v>
      </c>
      <c r="Q29" s="2">
        <v>2</v>
      </c>
      <c r="R29" s="32">
        <v>8</v>
      </c>
      <c r="S29" s="45">
        <v>1</v>
      </c>
      <c r="T29" s="2">
        <v>1</v>
      </c>
      <c r="U29" s="2">
        <v>1</v>
      </c>
      <c r="V29" s="18">
        <v>1</v>
      </c>
      <c r="W29" s="32">
        <v>0</v>
      </c>
      <c r="X29" s="45"/>
      <c r="Y29" s="2"/>
      <c r="Z29" s="2"/>
      <c r="AA29" s="18"/>
      <c r="AB29" s="32"/>
      <c r="AC29" s="45"/>
      <c r="AD29" s="2"/>
      <c r="AE29" s="2"/>
      <c r="AF29" s="2"/>
      <c r="AG29" s="32"/>
      <c r="AH29" s="45"/>
      <c r="AI29" s="2"/>
      <c r="AJ29" s="2"/>
      <c r="AK29" s="2"/>
      <c r="AL29" s="32"/>
      <c r="AM29" s="45"/>
      <c r="AN29" s="2"/>
      <c r="AO29" s="2"/>
      <c r="AP29" s="2"/>
      <c r="AQ29" s="32"/>
    </row>
    <row r="30" spans="1:43" x14ac:dyDescent="0.2">
      <c r="A30" s="11">
        <v>44744</v>
      </c>
      <c r="B30" s="18" t="s">
        <v>97</v>
      </c>
      <c r="C30" s="2" t="s">
        <v>64</v>
      </c>
      <c r="D30" s="16"/>
      <c r="E30" s="16" t="s">
        <v>40</v>
      </c>
      <c r="F30" s="16"/>
      <c r="G30" s="16" t="s">
        <v>45</v>
      </c>
      <c r="I30" s="45">
        <v>3</v>
      </c>
      <c r="J30" s="2">
        <v>3</v>
      </c>
      <c r="K30" s="2">
        <v>7</v>
      </c>
      <c r="L30" s="2">
        <v>2</v>
      </c>
      <c r="M30" s="32">
        <v>10</v>
      </c>
      <c r="N30" s="45">
        <v>1</v>
      </c>
      <c r="O30" s="2">
        <v>1</v>
      </c>
      <c r="P30" s="2">
        <v>2</v>
      </c>
      <c r="Q30" s="2">
        <v>2</v>
      </c>
      <c r="R30" s="32">
        <v>0</v>
      </c>
      <c r="S30" s="45"/>
      <c r="T30" s="2"/>
      <c r="U30" s="2"/>
      <c r="V30" s="18"/>
      <c r="W30" s="32"/>
      <c r="X30" s="45"/>
      <c r="Y30" s="2"/>
      <c r="Z30" s="2"/>
      <c r="AA30" s="18"/>
      <c r="AB30" s="32"/>
      <c r="AC30" s="45"/>
      <c r="AD30" s="2"/>
      <c r="AE30" s="2"/>
      <c r="AF30" s="2"/>
      <c r="AG30" s="32"/>
      <c r="AH30" s="45"/>
      <c r="AI30" s="2"/>
      <c r="AJ30" s="2"/>
      <c r="AK30" s="2"/>
      <c r="AL30" s="32"/>
      <c r="AM30" s="45"/>
      <c r="AN30" s="2"/>
      <c r="AO30" s="2"/>
      <c r="AP30" s="2"/>
      <c r="AQ30" s="32"/>
    </row>
    <row r="31" spans="1:43" x14ac:dyDescent="0.2">
      <c r="A31" s="11">
        <v>44765</v>
      </c>
      <c r="B31" s="18" t="s">
        <v>112</v>
      </c>
      <c r="C31" s="2" t="s">
        <v>114</v>
      </c>
      <c r="D31" s="16"/>
      <c r="E31" s="16" t="s">
        <v>41</v>
      </c>
      <c r="F31" s="16"/>
      <c r="G31" s="16" t="s">
        <v>45</v>
      </c>
      <c r="I31" s="45">
        <v>5</v>
      </c>
      <c r="J31" s="2">
        <v>4</v>
      </c>
      <c r="K31" s="2">
        <v>3</v>
      </c>
      <c r="L31" s="2">
        <v>3</v>
      </c>
      <c r="M31" s="32">
        <v>1</v>
      </c>
      <c r="N31" s="45">
        <v>1</v>
      </c>
      <c r="O31" s="2">
        <v>1</v>
      </c>
      <c r="P31" s="2">
        <v>2</v>
      </c>
      <c r="Q31" s="2">
        <v>1</v>
      </c>
      <c r="R31" s="32">
        <v>0</v>
      </c>
      <c r="S31" s="45"/>
      <c r="T31" s="2"/>
      <c r="U31" s="2"/>
      <c r="V31" s="18"/>
      <c r="W31" s="32"/>
      <c r="X31" s="45"/>
      <c r="Y31" s="2"/>
      <c r="Z31" s="2"/>
      <c r="AA31" s="18"/>
      <c r="AB31" s="32"/>
      <c r="AC31" s="45"/>
      <c r="AD31" s="2"/>
      <c r="AE31" s="2"/>
      <c r="AF31" s="2"/>
      <c r="AG31" s="32"/>
      <c r="AH31" s="45"/>
      <c r="AI31" s="2"/>
      <c r="AJ31" s="2"/>
      <c r="AK31" s="2"/>
      <c r="AL31" s="32"/>
      <c r="AM31" s="45"/>
      <c r="AN31" s="2"/>
      <c r="AO31" s="2"/>
      <c r="AP31" s="2"/>
      <c r="AQ31" s="32"/>
    </row>
    <row r="32" spans="1:43" x14ac:dyDescent="0.2">
      <c r="A32" s="11">
        <v>44766</v>
      </c>
      <c r="B32" s="18" t="s">
        <v>67</v>
      </c>
      <c r="C32" s="2" t="s">
        <v>115</v>
      </c>
      <c r="D32" s="16"/>
      <c r="E32" s="16" t="s">
        <v>41</v>
      </c>
      <c r="F32" s="16"/>
      <c r="G32" s="16" t="s">
        <v>93</v>
      </c>
      <c r="I32" s="45"/>
      <c r="J32" s="2"/>
      <c r="K32" s="2"/>
      <c r="L32" s="2"/>
      <c r="M32" s="32"/>
      <c r="N32" s="45">
        <v>4</v>
      </c>
      <c r="O32" s="2">
        <v>10</v>
      </c>
      <c r="P32" s="2">
        <v>4</v>
      </c>
      <c r="Q32" s="2">
        <v>1</v>
      </c>
      <c r="R32" s="32">
        <v>9</v>
      </c>
      <c r="S32" s="45">
        <v>2</v>
      </c>
      <c r="T32" s="2">
        <v>4</v>
      </c>
      <c r="U32" s="2">
        <v>4</v>
      </c>
      <c r="V32" s="18">
        <v>0</v>
      </c>
      <c r="W32" s="32">
        <v>3</v>
      </c>
      <c r="X32" s="45"/>
      <c r="Y32" s="2"/>
      <c r="Z32" s="2"/>
      <c r="AA32" s="18"/>
      <c r="AB32" s="32"/>
      <c r="AC32" s="45"/>
      <c r="AD32" s="2"/>
      <c r="AE32" s="2"/>
      <c r="AF32" s="2"/>
      <c r="AG32" s="32"/>
      <c r="AH32" s="45"/>
      <c r="AI32" s="2"/>
      <c r="AJ32" s="2"/>
      <c r="AK32" s="2"/>
      <c r="AL32" s="32"/>
      <c r="AM32" s="45"/>
      <c r="AN32" s="2"/>
      <c r="AO32" s="2"/>
      <c r="AP32" s="2"/>
      <c r="AQ32" s="32"/>
    </row>
    <row r="33" spans="1:43" x14ac:dyDescent="0.2">
      <c r="A33" s="11">
        <v>44815</v>
      </c>
      <c r="B33" s="18" t="s">
        <v>60</v>
      </c>
      <c r="C33" s="2" t="s">
        <v>117</v>
      </c>
      <c r="D33" s="16"/>
      <c r="E33" s="16" t="s">
        <v>40</v>
      </c>
      <c r="F33" s="16"/>
      <c r="G33" s="16"/>
      <c r="I33" s="45">
        <v>5</v>
      </c>
      <c r="J33" s="2">
        <v>4</v>
      </c>
      <c r="K33" s="2">
        <v>1</v>
      </c>
      <c r="L33" s="2">
        <v>4</v>
      </c>
      <c r="M33" s="32">
        <v>0</v>
      </c>
      <c r="N33" s="45"/>
      <c r="O33" s="2"/>
      <c r="P33" s="2"/>
      <c r="Q33" s="2"/>
      <c r="R33" s="32"/>
      <c r="S33" s="45"/>
      <c r="T33" s="2"/>
      <c r="U33" s="2"/>
      <c r="V33" s="18"/>
      <c r="W33" s="32"/>
      <c r="X33" s="45"/>
      <c r="Y33" s="2"/>
      <c r="Z33" s="2"/>
      <c r="AA33" s="18"/>
      <c r="AB33" s="32"/>
      <c r="AC33" s="45"/>
      <c r="AD33" s="2"/>
      <c r="AE33" s="2"/>
      <c r="AF33" s="2"/>
      <c r="AG33" s="32"/>
      <c r="AH33" s="45"/>
      <c r="AI33" s="2"/>
      <c r="AJ33" s="2"/>
      <c r="AK33" s="2"/>
      <c r="AL33" s="32"/>
      <c r="AM33" s="45"/>
      <c r="AN33" s="2"/>
      <c r="AO33" s="2"/>
      <c r="AP33" s="2"/>
      <c r="AQ33" s="32"/>
    </row>
    <row r="34" spans="1:43" x14ac:dyDescent="0.2">
      <c r="A34" s="11"/>
      <c r="B34" s="2"/>
      <c r="C34" s="2"/>
      <c r="D34" s="16"/>
      <c r="E34" s="16"/>
      <c r="F34" s="16"/>
      <c r="G34" s="16"/>
      <c r="I34" s="45"/>
      <c r="J34" s="2"/>
      <c r="K34" s="2"/>
      <c r="L34" s="2"/>
      <c r="M34" s="32"/>
      <c r="N34" s="45"/>
      <c r="O34" s="2"/>
      <c r="P34" s="2"/>
      <c r="Q34" s="2"/>
      <c r="R34" s="32"/>
      <c r="S34" s="45"/>
      <c r="T34" s="2"/>
      <c r="U34" s="2"/>
      <c r="V34" s="18"/>
      <c r="W34" s="32"/>
      <c r="X34" s="45"/>
      <c r="Y34" s="2"/>
      <c r="Z34" s="2"/>
      <c r="AA34" s="18"/>
      <c r="AB34" s="32"/>
      <c r="AC34" s="45"/>
      <c r="AD34" s="2"/>
      <c r="AE34" s="2"/>
      <c r="AF34" s="2"/>
      <c r="AG34" s="32"/>
      <c r="AH34" s="45"/>
      <c r="AI34" s="2"/>
      <c r="AJ34" s="2"/>
      <c r="AK34" s="2"/>
      <c r="AL34" s="32"/>
      <c r="AM34" s="45"/>
      <c r="AN34" s="2"/>
      <c r="AO34" s="2"/>
      <c r="AP34" s="2"/>
      <c r="AQ34" s="32"/>
    </row>
    <row r="35" spans="1:43" x14ac:dyDescent="0.2">
      <c r="A35" s="11"/>
      <c r="B35" s="2"/>
      <c r="C35" s="2"/>
      <c r="D35" s="16"/>
      <c r="E35" s="16"/>
      <c r="F35" s="16"/>
      <c r="G35" s="16"/>
      <c r="I35" s="45"/>
      <c r="J35" s="2"/>
      <c r="K35" s="2"/>
      <c r="L35" s="2"/>
      <c r="M35" s="32"/>
      <c r="N35" s="45"/>
      <c r="O35" s="2"/>
      <c r="P35" s="2"/>
      <c r="Q35" s="2"/>
      <c r="R35" s="32"/>
      <c r="S35" s="45"/>
      <c r="T35" s="2"/>
      <c r="U35" s="2"/>
      <c r="V35" s="18"/>
      <c r="W35" s="32"/>
      <c r="X35" s="45"/>
      <c r="Y35" s="2"/>
      <c r="Z35" s="2"/>
      <c r="AA35" s="18"/>
      <c r="AB35" s="32"/>
      <c r="AC35" s="45"/>
      <c r="AD35" s="2"/>
      <c r="AE35" s="2"/>
      <c r="AF35" s="2"/>
      <c r="AG35" s="32"/>
      <c r="AH35" s="45"/>
      <c r="AI35" s="2"/>
      <c r="AJ35" s="2"/>
      <c r="AK35" s="2"/>
      <c r="AL35" s="32"/>
      <c r="AM35" s="45"/>
      <c r="AN35" s="2"/>
      <c r="AO35" s="2"/>
      <c r="AP35" s="2"/>
      <c r="AQ35" s="32"/>
    </row>
    <row r="36" spans="1:43" x14ac:dyDescent="0.2">
      <c r="A36" s="11"/>
      <c r="B36" s="18"/>
      <c r="C36" s="2"/>
      <c r="D36" s="16"/>
      <c r="E36" s="16"/>
      <c r="F36" s="16"/>
      <c r="G36" s="16"/>
      <c r="I36" s="45"/>
      <c r="J36" s="2"/>
      <c r="K36" s="2"/>
      <c r="L36" s="2"/>
      <c r="M36" s="32"/>
      <c r="N36" s="45"/>
      <c r="O36" s="2"/>
      <c r="P36" s="2"/>
      <c r="Q36" s="2"/>
      <c r="R36" s="32"/>
      <c r="S36" s="45"/>
      <c r="T36" s="2"/>
      <c r="U36" s="2"/>
      <c r="V36" s="18"/>
      <c r="W36" s="32"/>
      <c r="X36" s="45"/>
      <c r="Y36" s="2"/>
      <c r="Z36" s="2"/>
      <c r="AA36" s="18"/>
      <c r="AB36" s="32"/>
      <c r="AC36" s="45"/>
      <c r="AD36" s="2"/>
      <c r="AE36" s="2"/>
      <c r="AF36" s="2"/>
      <c r="AG36" s="32"/>
      <c r="AH36" s="45"/>
      <c r="AI36" s="2"/>
      <c r="AJ36" s="2"/>
      <c r="AK36" s="2"/>
      <c r="AL36" s="32"/>
      <c r="AM36" s="45"/>
      <c r="AN36" s="2"/>
      <c r="AO36" s="2"/>
      <c r="AP36" s="2"/>
      <c r="AQ36" s="32"/>
    </row>
    <row r="37" spans="1:43" x14ac:dyDescent="0.2">
      <c r="A37" s="11"/>
      <c r="B37" s="2"/>
      <c r="C37" s="2"/>
      <c r="D37" s="16"/>
      <c r="E37" s="16"/>
      <c r="F37" s="16"/>
      <c r="G37" s="16"/>
      <c r="I37" s="45"/>
      <c r="J37" s="2"/>
      <c r="K37" s="2"/>
      <c r="L37" s="2"/>
      <c r="M37" s="32"/>
      <c r="N37" s="45"/>
      <c r="O37" s="2"/>
      <c r="P37" s="2"/>
      <c r="Q37" s="2"/>
      <c r="R37" s="32"/>
      <c r="S37" s="45"/>
      <c r="T37" s="2"/>
      <c r="U37" s="2"/>
      <c r="V37" s="18"/>
      <c r="W37" s="32"/>
      <c r="X37" s="45"/>
      <c r="Y37" s="2"/>
      <c r="Z37" s="2"/>
      <c r="AA37" s="18"/>
      <c r="AB37" s="32"/>
      <c r="AC37" s="45"/>
      <c r="AD37" s="2"/>
      <c r="AE37" s="2"/>
      <c r="AF37" s="2"/>
      <c r="AG37" s="32"/>
      <c r="AH37" s="45"/>
      <c r="AI37" s="2"/>
      <c r="AJ37" s="2"/>
      <c r="AK37" s="2"/>
      <c r="AL37" s="32"/>
      <c r="AM37" s="45"/>
      <c r="AN37" s="2"/>
      <c r="AO37" s="2"/>
      <c r="AP37" s="2"/>
      <c r="AQ37" s="32"/>
    </row>
    <row r="38" spans="1:43" x14ac:dyDescent="0.2">
      <c r="A38" s="11"/>
      <c r="B38" s="18"/>
      <c r="C38" s="2"/>
      <c r="D38" s="16"/>
      <c r="E38" s="16"/>
      <c r="F38" s="16"/>
      <c r="G38" s="16"/>
      <c r="I38" s="45"/>
      <c r="J38" s="2"/>
      <c r="K38" s="2"/>
      <c r="L38" s="2"/>
      <c r="M38" s="32"/>
      <c r="N38" s="45"/>
      <c r="O38" s="2"/>
      <c r="P38" s="2"/>
      <c r="Q38" s="2"/>
      <c r="R38" s="32"/>
      <c r="S38" s="45"/>
      <c r="T38" s="2"/>
      <c r="U38" s="2"/>
      <c r="V38" s="18"/>
      <c r="W38" s="32"/>
      <c r="X38" s="45"/>
      <c r="Y38" s="2"/>
      <c r="Z38" s="2"/>
      <c r="AA38" s="18"/>
      <c r="AB38" s="32"/>
      <c r="AC38" s="45"/>
      <c r="AD38" s="2"/>
      <c r="AE38" s="2"/>
      <c r="AF38" s="2"/>
      <c r="AG38" s="32"/>
      <c r="AH38" s="45"/>
      <c r="AI38" s="2"/>
      <c r="AJ38" s="2"/>
      <c r="AK38" s="2"/>
      <c r="AL38" s="32"/>
      <c r="AM38" s="45"/>
      <c r="AN38" s="2"/>
      <c r="AO38" s="2"/>
      <c r="AP38" s="2"/>
      <c r="AQ38" s="32"/>
    </row>
    <row r="39" spans="1:43" x14ac:dyDescent="0.2">
      <c r="A39" s="11"/>
      <c r="B39" s="2"/>
      <c r="C39" s="2"/>
      <c r="D39" s="16"/>
      <c r="E39" s="16"/>
      <c r="F39" s="16"/>
      <c r="G39" s="16"/>
      <c r="I39" s="45"/>
      <c r="J39" s="2"/>
      <c r="K39" s="2"/>
      <c r="L39" s="2"/>
      <c r="M39" s="32"/>
      <c r="N39" s="45"/>
      <c r="O39" s="2"/>
      <c r="P39" s="2"/>
      <c r="Q39" s="2"/>
      <c r="R39" s="32"/>
      <c r="S39" s="45"/>
      <c r="T39" s="2"/>
      <c r="U39" s="2"/>
      <c r="V39" s="18"/>
      <c r="W39" s="32"/>
      <c r="X39" s="45"/>
      <c r="Y39" s="2"/>
      <c r="Z39" s="2"/>
      <c r="AA39" s="18"/>
      <c r="AB39" s="32"/>
      <c r="AC39" s="45"/>
      <c r="AD39" s="2"/>
      <c r="AE39" s="2"/>
      <c r="AF39" s="2"/>
      <c r="AG39" s="32"/>
      <c r="AH39" s="45"/>
      <c r="AI39" s="2"/>
      <c r="AJ39" s="2"/>
      <c r="AK39" s="2"/>
      <c r="AL39" s="32"/>
      <c r="AM39" s="45"/>
      <c r="AN39" s="2"/>
      <c r="AO39" s="2"/>
      <c r="AP39" s="2"/>
      <c r="AQ39" s="32"/>
    </row>
    <row r="40" spans="1:43" x14ac:dyDescent="0.2">
      <c r="A40" s="11"/>
      <c r="B40" s="18"/>
      <c r="C40" s="2"/>
      <c r="D40" s="16"/>
      <c r="E40" s="16"/>
      <c r="F40" s="16"/>
      <c r="G40" s="16"/>
      <c r="I40" s="45"/>
      <c r="J40" s="2"/>
      <c r="K40" s="2"/>
      <c r="L40" s="2"/>
      <c r="M40" s="32"/>
      <c r="N40" s="45"/>
      <c r="O40" s="2"/>
      <c r="P40" s="2"/>
      <c r="Q40" s="2"/>
      <c r="R40" s="32"/>
      <c r="S40" s="45"/>
      <c r="T40" s="2"/>
      <c r="U40" s="2"/>
      <c r="V40" s="18"/>
      <c r="W40" s="32"/>
      <c r="X40" s="45"/>
      <c r="Y40" s="2"/>
      <c r="Z40" s="2"/>
      <c r="AA40" s="18"/>
      <c r="AB40" s="32"/>
      <c r="AC40" s="45"/>
      <c r="AD40" s="2"/>
      <c r="AE40" s="2"/>
      <c r="AF40" s="2"/>
      <c r="AG40" s="32"/>
      <c r="AH40" s="45"/>
      <c r="AI40" s="2"/>
      <c r="AJ40" s="2"/>
      <c r="AK40" s="2"/>
      <c r="AL40" s="32"/>
      <c r="AM40" s="45"/>
      <c r="AN40" s="2"/>
      <c r="AO40" s="2"/>
      <c r="AP40" s="2"/>
      <c r="AQ40" s="32"/>
    </row>
    <row r="41" spans="1:43" x14ac:dyDescent="0.2">
      <c r="A41" s="11"/>
      <c r="B41" s="18"/>
      <c r="C41" s="2"/>
      <c r="D41" s="16"/>
      <c r="E41" s="16"/>
      <c r="F41" s="16"/>
      <c r="G41" s="16"/>
      <c r="I41" s="45"/>
      <c r="J41" s="2"/>
      <c r="K41" s="2"/>
      <c r="L41" s="2"/>
      <c r="M41" s="32"/>
      <c r="N41" s="45"/>
      <c r="O41" s="2"/>
      <c r="P41" s="2"/>
      <c r="Q41" s="2"/>
      <c r="R41" s="32"/>
      <c r="S41" s="45"/>
      <c r="T41" s="2"/>
      <c r="U41" s="2"/>
      <c r="V41" s="18"/>
      <c r="W41" s="32"/>
      <c r="X41" s="45"/>
      <c r="Y41" s="2"/>
      <c r="Z41" s="2"/>
      <c r="AA41" s="18"/>
      <c r="AB41" s="32"/>
      <c r="AC41" s="45"/>
      <c r="AD41" s="2"/>
      <c r="AE41" s="2"/>
      <c r="AF41" s="2"/>
      <c r="AG41" s="32"/>
      <c r="AH41" s="45"/>
      <c r="AI41" s="2"/>
      <c r="AJ41" s="2"/>
      <c r="AK41" s="2"/>
      <c r="AL41" s="32"/>
      <c r="AM41" s="45"/>
      <c r="AN41" s="2"/>
      <c r="AO41" s="2"/>
      <c r="AP41" s="2"/>
      <c r="AQ41" s="32"/>
    </row>
    <row r="42" spans="1:43" ht="13.8" thickBot="1" x14ac:dyDescent="0.25">
      <c r="A42" s="2"/>
      <c r="B42" s="2"/>
      <c r="C42" s="2"/>
      <c r="D42" s="16"/>
      <c r="E42" s="16"/>
      <c r="F42" s="16"/>
      <c r="G42" s="16"/>
      <c r="I42" s="46"/>
      <c r="J42" s="33"/>
      <c r="K42" s="33"/>
      <c r="L42" s="33"/>
      <c r="M42" s="34"/>
      <c r="N42" s="46"/>
      <c r="O42" s="33"/>
      <c r="P42" s="33"/>
      <c r="Q42" s="33"/>
      <c r="R42" s="34"/>
      <c r="S42" s="46"/>
      <c r="T42" s="33"/>
      <c r="U42" s="33"/>
      <c r="V42" s="35"/>
      <c r="W42" s="34"/>
      <c r="X42" s="46"/>
      <c r="Y42" s="33"/>
      <c r="Z42" s="33"/>
      <c r="AA42" s="35"/>
      <c r="AB42" s="34"/>
      <c r="AC42" s="46"/>
      <c r="AD42" s="33"/>
      <c r="AE42" s="33"/>
      <c r="AF42" s="33"/>
      <c r="AG42" s="34"/>
      <c r="AH42" s="46"/>
      <c r="AI42" s="33"/>
      <c r="AJ42" s="33"/>
      <c r="AK42" s="33"/>
      <c r="AL42" s="34"/>
      <c r="AM42" s="46"/>
      <c r="AN42" s="33"/>
      <c r="AO42" s="33"/>
      <c r="AP42" s="33"/>
      <c r="AQ42" s="34"/>
    </row>
    <row r="43" spans="1:43" x14ac:dyDescent="0.2">
      <c r="H43" t="s">
        <v>30</v>
      </c>
      <c r="I43" s="1">
        <f>SUM(I7:I42)</f>
        <v>88</v>
      </c>
      <c r="J43" s="1">
        <f>SUM(J7:J42)</f>
        <v>87</v>
      </c>
      <c r="K43" s="1">
        <f t="shared" ref="K43:W43" si="0">SUM(K7:K42)</f>
        <v>55</v>
      </c>
      <c r="L43" s="1">
        <f t="shared" si="0"/>
        <v>60</v>
      </c>
      <c r="M43" s="1">
        <f t="shared" si="0"/>
        <v>60</v>
      </c>
      <c r="N43" s="1">
        <f t="shared" si="0"/>
        <v>42</v>
      </c>
      <c r="O43" s="1">
        <f t="shared" si="0"/>
        <v>40</v>
      </c>
      <c r="P43" s="1">
        <f t="shared" si="0"/>
        <v>44</v>
      </c>
      <c r="Q43" s="1">
        <f t="shared" si="0"/>
        <v>31</v>
      </c>
      <c r="R43" s="1">
        <f t="shared" si="0"/>
        <v>31</v>
      </c>
      <c r="S43" s="1">
        <f t="shared" si="0"/>
        <v>20</v>
      </c>
      <c r="T43" s="1">
        <f t="shared" si="0"/>
        <v>26</v>
      </c>
      <c r="U43" s="1">
        <f t="shared" si="0"/>
        <v>19</v>
      </c>
      <c r="V43" s="1">
        <f t="shared" si="0"/>
        <v>10</v>
      </c>
      <c r="W43" s="1">
        <f t="shared" si="0"/>
        <v>12</v>
      </c>
      <c r="X43" s="1">
        <f t="shared" ref="X43:AL43" si="1">SUM(X7:X42)</f>
        <v>3</v>
      </c>
      <c r="Y43" s="1">
        <f t="shared" si="1"/>
        <v>1</v>
      </c>
      <c r="Z43" s="1">
        <f t="shared" si="1"/>
        <v>4</v>
      </c>
      <c r="AA43" s="1">
        <f t="shared" si="1"/>
        <v>1</v>
      </c>
      <c r="AB43" s="1">
        <f t="shared" si="1"/>
        <v>1</v>
      </c>
      <c r="AC43" s="1">
        <f t="shared" si="1"/>
        <v>2</v>
      </c>
      <c r="AD43" s="1">
        <f t="shared" si="1"/>
        <v>6</v>
      </c>
      <c r="AE43" s="1">
        <f t="shared" si="1"/>
        <v>3</v>
      </c>
      <c r="AF43" s="1">
        <f t="shared" si="1"/>
        <v>0</v>
      </c>
      <c r="AG43" s="1">
        <f t="shared" si="1"/>
        <v>5</v>
      </c>
      <c r="AH43" s="1">
        <f t="shared" si="1"/>
        <v>0</v>
      </c>
      <c r="AI43" s="1">
        <f t="shared" si="1"/>
        <v>0</v>
      </c>
      <c r="AJ43" s="1">
        <f t="shared" si="1"/>
        <v>0</v>
      </c>
      <c r="AK43" s="1">
        <f t="shared" si="1"/>
        <v>0</v>
      </c>
      <c r="AL43" s="1">
        <f t="shared" si="1"/>
        <v>0</v>
      </c>
      <c r="AM43" s="1">
        <f t="shared" ref="AM43:AQ43" si="2">SUM(AM7:AM42)</f>
        <v>0</v>
      </c>
      <c r="AN43" s="1">
        <f t="shared" si="2"/>
        <v>0</v>
      </c>
      <c r="AO43" s="1">
        <f t="shared" si="2"/>
        <v>0</v>
      </c>
      <c r="AP43" s="1">
        <f t="shared" si="2"/>
        <v>0</v>
      </c>
      <c r="AQ43" s="1">
        <f t="shared" si="2"/>
        <v>0</v>
      </c>
    </row>
  </sheetData>
  <mergeCells count="7">
    <mergeCell ref="I5:M5"/>
    <mergeCell ref="N5:R5"/>
    <mergeCell ref="AM5:AQ5"/>
    <mergeCell ref="AC5:AG5"/>
    <mergeCell ref="AH5:AL5"/>
    <mergeCell ref="X5:AB5"/>
    <mergeCell ref="S5:W5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15"/>
  <sheetViews>
    <sheetView tabSelected="1" workbookViewId="0">
      <selection activeCell="K6" sqref="K6"/>
    </sheetView>
  </sheetViews>
  <sheetFormatPr defaultRowHeight="13.2" x14ac:dyDescent="0.2"/>
  <cols>
    <col min="2" max="2" width="11.6640625" bestFit="1" customWidth="1"/>
    <col min="3" max="3" width="18.77734375" bestFit="1" customWidth="1"/>
    <col min="4" max="4" width="9.3320312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0.5</v>
      </c>
    </row>
    <row r="4" spans="2:18" s="1" customFormat="1" x14ac:dyDescent="0.2">
      <c r="C4" s="48" t="s">
        <v>116</v>
      </c>
      <c r="E4" s="1">
        <f t="shared" ref="E4:L4" si="0">SUM(E6:E72)</f>
        <v>2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ref="M4:R4" si="1">SUM(M6:M72)</f>
        <v>0</v>
      </c>
      <c r="N4" s="1">
        <f t="shared" si="1"/>
        <v>0</v>
      </c>
      <c r="O4" s="1">
        <f t="shared" si="1"/>
        <v>0</v>
      </c>
      <c r="P4" s="1">
        <f t="shared" si="1"/>
        <v>1</v>
      </c>
      <c r="Q4" s="1">
        <f t="shared" si="1"/>
        <v>0</v>
      </c>
      <c r="R4" s="1">
        <f t="shared" si="1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44815</v>
      </c>
      <c r="C6" s="18" t="s">
        <v>60</v>
      </c>
      <c r="D6" s="2" t="s">
        <v>117</v>
      </c>
      <c r="E6" s="2">
        <v>2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1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1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1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1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1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11"/>
      <c r="C18" s="1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11"/>
      <c r="C19" s="1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1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1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1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1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1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30"/>
  <sheetViews>
    <sheetView workbookViewId="0">
      <pane ySplit="5" topLeftCell="A6" activePane="bottomLeft" state="frozen"/>
      <selection activeCell="B1" sqref="B1"/>
      <selection pane="bottomLeft" activeCell="B32" sqref="B32:D32"/>
    </sheetView>
  </sheetViews>
  <sheetFormatPr defaultRowHeight="13.2" x14ac:dyDescent="0.2"/>
  <cols>
    <col min="2" max="2" width="11.6640625" bestFit="1" customWidth="1"/>
    <col min="3" max="3" width="19.4414062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0.2857142857142857</v>
      </c>
    </row>
    <row r="3" spans="2:18" x14ac:dyDescent="0.2">
      <c r="C3" s="3" t="s">
        <v>35</v>
      </c>
      <c r="D3">
        <f>(G4+H4+I4+J4+P4)/(F4+O4+P4)</f>
        <v>0.37804878048780488</v>
      </c>
    </row>
    <row r="4" spans="2:18" s="1" customFormat="1" x14ac:dyDescent="0.2">
      <c r="C4" s="40" t="s">
        <v>54</v>
      </c>
      <c r="E4" s="1">
        <f t="shared" ref="E4:R4" si="0">SUM(E6:E72)</f>
        <v>81</v>
      </c>
      <c r="F4" s="1">
        <f t="shared" si="0"/>
        <v>70</v>
      </c>
      <c r="G4" s="1">
        <f t="shared" si="0"/>
        <v>15</v>
      </c>
      <c r="H4" s="1">
        <f t="shared" si="0"/>
        <v>4</v>
      </c>
      <c r="I4" s="1">
        <f t="shared" si="0"/>
        <v>0</v>
      </c>
      <c r="J4" s="1">
        <f t="shared" si="0"/>
        <v>1</v>
      </c>
      <c r="K4" s="1">
        <f t="shared" si="0"/>
        <v>10</v>
      </c>
      <c r="L4" s="1">
        <f t="shared" si="0"/>
        <v>19</v>
      </c>
      <c r="M4" s="1">
        <f t="shared" si="0"/>
        <v>0</v>
      </c>
      <c r="N4" s="1">
        <f t="shared" si="0"/>
        <v>0</v>
      </c>
      <c r="O4" s="1">
        <f>SUM(O6:O72)</f>
        <v>1</v>
      </c>
      <c r="P4" s="1">
        <f t="shared" si="0"/>
        <v>11</v>
      </c>
      <c r="Q4" s="1">
        <f t="shared" si="0"/>
        <v>9</v>
      </c>
      <c r="R4" s="1">
        <f t="shared" si="0"/>
        <v>2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44399</v>
      </c>
      <c r="C6" s="18" t="s">
        <v>43</v>
      </c>
      <c r="D6" s="2" t="s">
        <v>44</v>
      </c>
      <c r="E6" s="2">
        <v>3</v>
      </c>
      <c r="F6" s="2">
        <v>2</v>
      </c>
      <c r="G6" s="2">
        <v>1</v>
      </c>
      <c r="H6" s="2"/>
      <c r="I6" s="2"/>
      <c r="J6" s="2"/>
      <c r="K6" s="2"/>
      <c r="L6" s="2">
        <v>1</v>
      </c>
      <c r="M6" s="2"/>
      <c r="N6" s="2"/>
      <c r="O6" s="2">
        <v>1</v>
      </c>
      <c r="P6" s="2">
        <v>1</v>
      </c>
      <c r="Q6" s="2"/>
      <c r="R6" s="2"/>
    </row>
    <row r="7" spans="2:18" s="1" customFormat="1" x14ac:dyDescent="0.2">
      <c r="B7" s="11">
        <v>44401</v>
      </c>
      <c r="C7" s="2" t="s">
        <v>46</v>
      </c>
      <c r="D7" s="2" t="s">
        <v>47</v>
      </c>
      <c r="E7" s="2">
        <v>3</v>
      </c>
      <c r="F7" s="2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v>2</v>
      </c>
      <c r="R7" s="2"/>
    </row>
    <row r="8" spans="2:18" s="1" customFormat="1" x14ac:dyDescent="0.2">
      <c r="B8" s="49">
        <v>44408</v>
      </c>
      <c r="C8" s="16" t="s">
        <v>49</v>
      </c>
      <c r="D8" s="16" t="s">
        <v>50</v>
      </c>
      <c r="E8" s="2">
        <v>4</v>
      </c>
      <c r="F8" s="2">
        <v>4</v>
      </c>
      <c r="G8" s="2">
        <v>1</v>
      </c>
      <c r="H8" s="2"/>
      <c r="I8" s="2"/>
      <c r="J8" s="2"/>
      <c r="K8" s="2"/>
      <c r="L8" s="2">
        <v>1</v>
      </c>
      <c r="M8" s="2"/>
      <c r="N8" s="2"/>
      <c r="O8" s="2"/>
      <c r="P8" s="2"/>
      <c r="Q8" s="2">
        <v>2</v>
      </c>
      <c r="R8" s="2">
        <v>1</v>
      </c>
    </row>
    <row r="9" spans="2:18" s="1" customFormat="1" x14ac:dyDescent="0.2">
      <c r="B9" s="11">
        <v>44423</v>
      </c>
      <c r="C9" s="2" t="s">
        <v>60</v>
      </c>
      <c r="D9" s="2" t="s">
        <v>61</v>
      </c>
      <c r="E9" s="2">
        <v>4</v>
      </c>
      <c r="F9" s="2">
        <v>4</v>
      </c>
      <c r="G9" s="2">
        <v>3</v>
      </c>
      <c r="H9" s="2">
        <v>1</v>
      </c>
      <c r="I9" s="2"/>
      <c r="J9" s="2"/>
      <c r="K9" s="2">
        <v>1</v>
      </c>
      <c r="L9" s="2">
        <v>5</v>
      </c>
      <c r="M9" s="2"/>
      <c r="N9" s="2"/>
      <c r="O9" s="2"/>
      <c r="P9" s="2"/>
      <c r="Q9" s="2"/>
      <c r="R9" s="2"/>
    </row>
    <row r="10" spans="2:18" s="1" customFormat="1" x14ac:dyDescent="0.2">
      <c r="B10" s="11">
        <v>44478</v>
      </c>
      <c r="C10" s="18" t="s">
        <v>63</v>
      </c>
      <c r="D10" s="2" t="s">
        <v>64</v>
      </c>
      <c r="E10" s="2">
        <v>3</v>
      </c>
      <c r="F10" s="2">
        <v>3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>
        <v>1</v>
      </c>
      <c r="R10" s="2"/>
    </row>
    <row r="11" spans="2:18" s="1" customFormat="1" x14ac:dyDescent="0.2">
      <c r="B11" s="11">
        <v>44485</v>
      </c>
      <c r="C11" s="18" t="s">
        <v>43</v>
      </c>
      <c r="D11" s="2" t="s">
        <v>66</v>
      </c>
      <c r="E11" s="2">
        <v>2</v>
      </c>
      <c r="F11" s="2">
        <v>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>
        <v>44485</v>
      </c>
      <c r="C12" s="18" t="s">
        <v>67</v>
      </c>
      <c r="D12" s="2" t="s">
        <v>68</v>
      </c>
      <c r="E12" s="2">
        <v>4</v>
      </c>
      <c r="F12" s="2">
        <v>3</v>
      </c>
      <c r="G12" s="2">
        <v>1</v>
      </c>
      <c r="H12" s="2"/>
      <c r="I12" s="2"/>
      <c r="J12" s="2"/>
      <c r="K12" s="2">
        <v>1</v>
      </c>
      <c r="L12" s="2"/>
      <c r="M12" s="2"/>
      <c r="N12" s="2"/>
      <c r="O12" s="2"/>
      <c r="P12" s="2">
        <v>1</v>
      </c>
      <c r="Q12" s="2"/>
      <c r="R12" s="2"/>
    </row>
    <row r="13" spans="2:18" s="1" customFormat="1" x14ac:dyDescent="0.2">
      <c r="B13" s="11">
        <v>44486</v>
      </c>
      <c r="C13" s="18" t="s">
        <v>71</v>
      </c>
      <c r="D13" s="2" t="s">
        <v>72</v>
      </c>
      <c r="E13" s="2">
        <v>3</v>
      </c>
      <c r="F13" s="2">
        <v>3</v>
      </c>
      <c r="G13" s="2">
        <v>2</v>
      </c>
      <c r="H13" s="2"/>
      <c r="I13" s="2"/>
      <c r="J13" s="2"/>
      <c r="K13" s="2"/>
      <c r="L13" s="2">
        <v>3</v>
      </c>
      <c r="M13" s="2"/>
      <c r="N13" s="2"/>
      <c r="O13" s="2"/>
      <c r="P13" s="2"/>
      <c r="Q13" s="2"/>
      <c r="R13" s="2"/>
    </row>
    <row r="14" spans="2:18" s="1" customFormat="1" x14ac:dyDescent="0.2">
      <c r="B14" s="11">
        <v>44486</v>
      </c>
      <c r="C14" s="18" t="s">
        <v>74</v>
      </c>
      <c r="D14" s="2" t="s">
        <v>75</v>
      </c>
      <c r="E14" s="2">
        <v>2</v>
      </c>
      <c r="F14" s="2">
        <v>2</v>
      </c>
      <c r="G14" s="2">
        <v>1</v>
      </c>
      <c r="H14" s="2"/>
      <c r="I14" s="2"/>
      <c r="J14" s="2"/>
      <c r="K14" s="2">
        <v>1</v>
      </c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>
        <v>44618</v>
      </c>
      <c r="C15" s="18" t="s">
        <v>60</v>
      </c>
      <c r="D15" s="2" t="s">
        <v>79</v>
      </c>
      <c r="E15" s="2">
        <v>3</v>
      </c>
      <c r="F15" s="2">
        <v>3</v>
      </c>
      <c r="G15" s="2">
        <v>1</v>
      </c>
      <c r="H15" s="2"/>
      <c r="I15" s="2"/>
      <c r="J15" s="2"/>
      <c r="K15" s="2">
        <v>1</v>
      </c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>
        <v>44618</v>
      </c>
      <c r="C16" s="18" t="s">
        <v>60</v>
      </c>
      <c r="D16" s="2" t="s">
        <v>80</v>
      </c>
      <c r="E16" s="2">
        <v>3</v>
      </c>
      <c r="F16" s="2">
        <v>3</v>
      </c>
      <c r="G16" s="2">
        <v>1</v>
      </c>
      <c r="H16" s="2"/>
      <c r="I16" s="2"/>
      <c r="J16" s="2"/>
      <c r="K16" s="2"/>
      <c r="L16" s="2">
        <v>1</v>
      </c>
      <c r="M16" s="2"/>
      <c r="N16" s="2"/>
      <c r="O16" s="2"/>
      <c r="P16" s="2"/>
      <c r="Q16" s="2"/>
      <c r="R16" s="2"/>
    </row>
    <row r="17" spans="2:18" s="1" customFormat="1" x14ac:dyDescent="0.2">
      <c r="B17" s="11">
        <v>44625</v>
      </c>
      <c r="C17" s="18" t="s">
        <v>83</v>
      </c>
      <c r="D17" s="2" t="s">
        <v>84</v>
      </c>
      <c r="E17" s="2">
        <v>3</v>
      </c>
      <c r="F17" s="2">
        <v>2</v>
      </c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  <c r="R17" s="2"/>
    </row>
    <row r="18" spans="2:18" s="1" customFormat="1" x14ac:dyDescent="0.2">
      <c r="B18" s="11">
        <v>44633</v>
      </c>
      <c r="C18" s="2" t="s">
        <v>85</v>
      </c>
      <c r="D18" s="2" t="s">
        <v>86</v>
      </c>
      <c r="E18" s="2">
        <v>3</v>
      </c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>
        <v>2</v>
      </c>
      <c r="Q18" s="2"/>
      <c r="R18" s="2"/>
    </row>
    <row r="19" spans="2:18" s="1" customFormat="1" x14ac:dyDescent="0.2">
      <c r="B19" s="11">
        <v>44633</v>
      </c>
      <c r="C19" s="2" t="s">
        <v>88</v>
      </c>
      <c r="D19" s="2" t="s">
        <v>89</v>
      </c>
      <c r="E19" s="2">
        <v>2</v>
      </c>
      <c r="F19" s="2">
        <v>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>
        <v>44640</v>
      </c>
      <c r="C20" s="18" t="s">
        <v>90</v>
      </c>
      <c r="D20" s="2" t="s">
        <v>91</v>
      </c>
      <c r="E20" s="2">
        <v>3</v>
      </c>
      <c r="F20" s="2">
        <v>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>
        <v>44640</v>
      </c>
      <c r="C21" s="18" t="s">
        <v>90</v>
      </c>
      <c r="D21" s="16" t="s">
        <v>92</v>
      </c>
      <c r="E21" s="2">
        <v>3</v>
      </c>
      <c r="F21" s="2">
        <v>2</v>
      </c>
      <c r="G21" s="2"/>
      <c r="H21" s="2">
        <v>1</v>
      </c>
      <c r="I21" s="2"/>
      <c r="J21" s="2"/>
      <c r="K21" s="2">
        <v>1</v>
      </c>
      <c r="L21" s="2">
        <v>1</v>
      </c>
      <c r="M21" s="2"/>
      <c r="N21" s="2"/>
      <c r="O21" s="2"/>
      <c r="P21" s="2">
        <v>1</v>
      </c>
      <c r="Q21" s="2"/>
      <c r="R21" s="2"/>
    </row>
    <row r="22" spans="2:18" s="1" customFormat="1" x14ac:dyDescent="0.2">
      <c r="B22" s="11">
        <v>44654</v>
      </c>
      <c r="C22" s="18" t="s">
        <v>63</v>
      </c>
      <c r="D22" s="2" t="s">
        <v>94</v>
      </c>
      <c r="E22" s="2">
        <v>3</v>
      </c>
      <c r="F22" s="2">
        <v>2</v>
      </c>
      <c r="G22" s="2">
        <v>1</v>
      </c>
      <c r="H22" s="2"/>
      <c r="I22" s="2"/>
      <c r="J22" s="2"/>
      <c r="K22" s="2"/>
      <c r="L22" s="2">
        <v>1</v>
      </c>
      <c r="M22" s="2"/>
      <c r="N22" s="2"/>
      <c r="O22" s="2"/>
      <c r="P22" s="2">
        <v>1</v>
      </c>
      <c r="Q22" s="2"/>
      <c r="R22" s="2"/>
    </row>
    <row r="23" spans="2:18" s="1" customFormat="1" x14ac:dyDescent="0.2">
      <c r="B23" s="11">
        <v>44681</v>
      </c>
      <c r="C23" s="18" t="s">
        <v>97</v>
      </c>
      <c r="D23" s="2" t="s">
        <v>98</v>
      </c>
      <c r="E23" s="2">
        <v>3</v>
      </c>
      <c r="F23" s="2">
        <v>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>
        <v>44703</v>
      </c>
      <c r="C24" s="18" t="s">
        <v>101</v>
      </c>
      <c r="D24" s="2" t="s">
        <v>102</v>
      </c>
      <c r="E24" s="2">
        <v>3</v>
      </c>
      <c r="F24" s="2">
        <v>3</v>
      </c>
      <c r="G24" s="2"/>
      <c r="H24" s="2"/>
      <c r="I24" s="2"/>
      <c r="J24" s="2">
        <v>1</v>
      </c>
      <c r="K24" s="2">
        <v>1</v>
      </c>
      <c r="L24" s="2">
        <v>1</v>
      </c>
      <c r="M24" s="2"/>
      <c r="N24" s="2"/>
      <c r="O24" s="2"/>
      <c r="P24" s="2"/>
      <c r="Q24" s="2">
        <v>1</v>
      </c>
      <c r="R24" s="2"/>
    </row>
    <row r="25" spans="2:18" s="1" customFormat="1" x14ac:dyDescent="0.2">
      <c r="B25" s="11">
        <v>44703</v>
      </c>
      <c r="C25" s="18" t="s">
        <v>101</v>
      </c>
      <c r="D25" s="2" t="s">
        <v>103</v>
      </c>
      <c r="E25" s="2">
        <v>5</v>
      </c>
      <c r="F25" s="2">
        <v>2</v>
      </c>
      <c r="G25" s="2"/>
      <c r="H25" s="2">
        <v>1</v>
      </c>
      <c r="I25" s="2"/>
      <c r="J25" s="2"/>
      <c r="K25" s="2">
        <v>2</v>
      </c>
      <c r="L25" s="2">
        <v>3</v>
      </c>
      <c r="M25" s="2"/>
      <c r="N25" s="2"/>
      <c r="O25" s="2"/>
      <c r="P25" s="2">
        <v>3</v>
      </c>
      <c r="Q25" s="2"/>
      <c r="R25" s="2">
        <v>1</v>
      </c>
    </row>
    <row r="26" spans="2:18" s="1" customFormat="1" x14ac:dyDescent="0.2">
      <c r="B26" s="11">
        <v>44716</v>
      </c>
      <c r="C26" s="18" t="s">
        <v>63</v>
      </c>
      <c r="D26" s="2" t="s">
        <v>104</v>
      </c>
      <c r="E26" s="2">
        <v>3</v>
      </c>
      <c r="F26" s="2">
        <v>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>
        <v>44723</v>
      </c>
      <c r="C27" s="18" t="s">
        <v>43</v>
      </c>
      <c r="D27" s="2" t="s">
        <v>111</v>
      </c>
      <c r="E27" s="2">
        <v>3</v>
      </c>
      <c r="F27" s="2">
        <v>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>
        <v>44723</v>
      </c>
      <c r="C28" s="18" t="s">
        <v>112</v>
      </c>
      <c r="D28" s="2" t="s">
        <v>113</v>
      </c>
      <c r="E28" s="2">
        <v>2</v>
      </c>
      <c r="F28" s="2">
        <v>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1</v>
      </c>
      <c r="R28" s="2"/>
    </row>
    <row r="29" spans="2:18" s="1" customFormat="1" x14ac:dyDescent="0.2">
      <c r="B29" s="11">
        <v>44744</v>
      </c>
      <c r="C29" s="18" t="s">
        <v>97</v>
      </c>
      <c r="D29" s="2" t="s">
        <v>64</v>
      </c>
      <c r="E29" s="2">
        <v>2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2</v>
      </c>
      <c r="R29" s="2"/>
    </row>
    <row r="30" spans="2:18" s="1" customFormat="1" x14ac:dyDescent="0.2">
      <c r="B30" s="11">
        <v>44765</v>
      </c>
      <c r="C30" s="18" t="s">
        <v>112</v>
      </c>
      <c r="D30" s="2" t="s">
        <v>114</v>
      </c>
      <c r="E30" s="2">
        <v>3</v>
      </c>
      <c r="F30" s="2">
        <v>3</v>
      </c>
      <c r="G30" s="2">
        <v>1</v>
      </c>
      <c r="H30" s="2"/>
      <c r="I30" s="2"/>
      <c r="J30" s="2"/>
      <c r="K30" s="2"/>
      <c r="L30" s="2">
        <v>1</v>
      </c>
      <c r="M30" s="2"/>
      <c r="N30" s="2"/>
      <c r="O30" s="2"/>
      <c r="P30" s="2"/>
      <c r="Q30" s="2"/>
      <c r="R30" s="2"/>
    </row>
    <row r="31" spans="2:18" s="1" customFormat="1" x14ac:dyDescent="0.2">
      <c r="B31" s="11">
        <v>44766</v>
      </c>
      <c r="C31" s="18" t="s">
        <v>67</v>
      </c>
      <c r="D31" s="2" t="s">
        <v>115</v>
      </c>
      <c r="E31" s="2">
        <v>3</v>
      </c>
      <c r="F31" s="2">
        <v>3</v>
      </c>
      <c r="G31" s="2">
        <v>1</v>
      </c>
      <c r="H31" s="2">
        <v>1</v>
      </c>
      <c r="I31" s="2"/>
      <c r="J31" s="2"/>
      <c r="K31" s="2">
        <v>2</v>
      </c>
      <c r="L31" s="2">
        <v>1</v>
      </c>
      <c r="M31" s="2"/>
      <c r="N31" s="2"/>
      <c r="O31" s="2"/>
      <c r="P31" s="2"/>
      <c r="Q31" s="2"/>
      <c r="R31" s="2"/>
    </row>
    <row r="32" spans="2:18" s="1" customFormat="1" x14ac:dyDescent="0.2">
      <c r="B32" s="11">
        <v>44815</v>
      </c>
      <c r="C32" s="18" t="s">
        <v>60</v>
      </c>
      <c r="D32" s="2" t="s">
        <v>117</v>
      </c>
      <c r="E32" s="2">
        <v>3</v>
      </c>
      <c r="F32" s="2">
        <v>2</v>
      </c>
      <c r="G32" s="2"/>
      <c r="H32" s="2"/>
      <c r="I32" s="2"/>
      <c r="J32" s="2"/>
      <c r="K32" s="2"/>
      <c r="L32" s="2"/>
      <c r="M32" s="2"/>
      <c r="N32" s="2"/>
      <c r="O32" s="2"/>
      <c r="P32" s="2">
        <v>1</v>
      </c>
      <c r="Q32" s="2"/>
      <c r="R32" s="2"/>
    </row>
    <row r="33" spans="2:18" s="1" customForma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  <row r="118" spans="15:15" s="1" customFormat="1" x14ac:dyDescent="0.2">
      <c r="O118"/>
    </row>
    <row r="119" spans="15:15" s="1" customFormat="1" x14ac:dyDescent="0.2">
      <c r="O119"/>
    </row>
    <row r="120" spans="15:15" s="1" customFormat="1" x14ac:dyDescent="0.2">
      <c r="O120"/>
    </row>
    <row r="121" spans="15:15" s="1" customFormat="1" x14ac:dyDescent="0.2">
      <c r="O121"/>
    </row>
    <row r="122" spans="15:15" s="1" customFormat="1" x14ac:dyDescent="0.2">
      <c r="O122"/>
    </row>
    <row r="123" spans="15:15" s="1" customFormat="1" x14ac:dyDescent="0.2">
      <c r="O123"/>
    </row>
    <row r="124" spans="15:15" s="1" customFormat="1" x14ac:dyDescent="0.2">
      <c r="O124"/>
    </row>
    <row r="125" spans="15:15" s="1" customFormat="1" x14ac:dyDescent="0.2">
      <c r="O125"/>
    </row>
    <row r="126" spans="15:15" s="1" customFormat="1" x14ac:dyDescent="0.2">
      <c r="O126"/>
    </row>
    <row r="127" spans="15:15" s="1" customFormat="1" x14ac:dyDescent="0.2">
      <c r="O127"/>
    </row>
    <row r="128" spans="15:15" s="1" customFormat="1" x14ac:dyDescent="0.2">
      <c r="O128"/>
    </row>
    <row r="129" spans="15:15" s="1" customFormat="1" x14ac:dyDescent="0.2">
      <c r="O129"/>
    </row>
    <row r="130" spans="15:15" s="1" customFormat="1" x14ac:dyDescent="0.2">
      <c r="O13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15"/>
  <sheetViews>
    <sheetView workbookViewId="0">
      <pane ySplit="5" topLeftCell="A6" activePane="bottomLeft" state="frozen"/>
      <selection pane="bottomLeft" activeCell="B32" sqref="B32:D32"/>
    </sheetView>
  </sheetViews>
  <sheetFormatPr defaultRowHeight="13.2" x14ac:dyDescent="0.2"/>
  <cols>
    <col min="2" max="2" width="11.6640625" bestFit="1" customWidth="1"/>
    <col min="3" max="3" width="18.77734375" bestFit="1" customWidth="1"/>
    <col min="4" max="4" width="14.77734375" customWidth="1"/>
  </cols>
  <sheetData>
    <row r="2" spans="2:18" x14ac:dyDescent="0.2">
      <c r="C2" s="3" t="s">
        <v>12</v>
      </c>
      <c r="D2">
        <f>(G4+H4+I4+J4)/F4</f>
        <v>0.23943661971830985</v>
      </c>
    </row>
    <row r="3" spans="2:18" x14ac:dyDescent="0.2">
      <c r="C3" s="3" t="s">
        <v>36</v>
      </c>
      <c r="D3">
        <f>(G4+H4+I4+J4+P4)/(F4+O4+P4)</f>
        <v>0.30769230769230771</v>
      </c>
    </row>
    <row r="4" spans="2:18" s="1" customFormat="1" x14ac:dyDescent="0.2">
      <c r="C4" s="40" t="s">
        <v>57</v>
      </c>
      <c r="E4" s="1">
        <f t="shared" ref="E4:R4" si="0">SUM(E6:E72)</f>
        <v>78</v>
      </c>
      <c r="F4" s="1">
        <f t="shared" si="0"/>
        <v>71</v>
      </c>
      <c r="G4" s="1">
        <f t="shared" si="0"/>
        <v>15</v>
      </c>
      <c r="H4" s="1">
        <f t="shared" si="0"/>
        <v>2</v>
      </c>
      <c r="I4" s="1">
        <f t="shared" si="0"/>
        <v>0</v>
      </c>
      <c r="J4" s="1">
        <f t="shared" si="0"/>
        <v>0</v>
      </c>
      <c r="K4" s="1">
        <f t="shared" si="0"/>
        <v>5</v>
      </c>
      <c r="L4" s="1">
        <f t="shared" si="0"/>
        <v>9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7</v>
      </c>
      <c r="Q4" s="1">
        <f t="shared" si="0"/>
        <v>5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44399</v>
      </c>
      <c r="C6" s="18" t="s">
        <v>43</v>
      </c>
      <c r="D6" s="2" t="s">
        <v>44</v>
      </c>
      <c r="E6" s="2">
        <v>2</v>
      </c>
      <c r="F6" s="2">
        <v>2</v>
      </c>
      <c r="G6" s="2">
        <v>2</v>
      </c>
      <c r="H6" s="2"/>
      <c r="I6" s="2"/>
      <c r="J6" s="2"/>
      <c r="K6" s="2">
        <v>1</v>
      </c>
      <c r="L6" s="2"/>
      <c r="M6" s="2"/>
      <c r="N6" s="2"/>
      <c r="O6" s="2"/>
      <c r="P6" s="2"/>
      <c r="Q6" s="2"/>
      <c r="R6" s="2"/>
    </row>
    <row r="7" spans="2:18" s="1" customFormat="1" x14ac:dyDescent="0.2">
      <c r="B7" s="11">
        <v>44401</v>
      </c>
      <c r="C7" s="2" t="s">
        <v>46</v>
      </c>
      <c r="D7" s="2" t="s">
        <v>47</v>
      </c>
      <c r="E7" s="2">
        <v>3</v>
      </c>
      <c r="F7" s="2">
        <v>3</v>
      </c>
      <c r="G7" s="2">
        <v>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49">
        <v>44408</v>
      </c>
      <c r="C8" s="16" t="s">
        <v>49</v>
      </c>
      <c r="D8" s="16" t="s">
        <v>50</v>
      </c>
      <c r="E8" s="2">
        <v>3</v>
      </c>
      <c r="F8" s="2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</row>
    <row r="9" spans="2:18" s="1" customFormat="1" x14ac:dyDescent="0.2">
      <c r="B9" s="11">
        <v>44423</v>
      </c>
      <c r="C9" s="2" t="s">
        <v>60</v>
      </c>
      <c r="D9" s="2" t="s">
        <v>61</v>
      </c>
      <c r="E9" s="2">
        <v>4</v>
      </c>
      <c r="F9" s="2">
        <v>4</v>
      </c>
      <c r="G9" s="2"/>
      <c r="H9" s="2">
        <v>1</v>
      </c>
      <c r="I9" s="2"/>
      <c r="J9" s="2"/>
      <c r="K9" s="2">
        <v>1</v>
      </c>
      <c r="L9" s="2">
        <v>2</v>
      </c>
      <c r="M9" s="2"/>
      <c r="N9" s="2"/>
      <c r="O9" s="2"/>
      <c r="P9" s="2"/>
      <c r="Q9" s="2"/>
      <c r="R9" s="2"/>
    </row>
    <row r="10" spans="2:18" s="1" customFormat="1" x14ac:dyDescent="0.2">
      <c r="B10" s="11">
        <v>44478</v>
      </c>
      <c r="C10" s="18" t="s">
        <v>63</v>
      </c>
      <c r="D10" s="2" t="s">
        <v>64</v>
      </c>
      <c r="E10" s="2">
        <v>3</v>
      </c>
      <c r="F10" s="2">
        <v>2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>
        <v>1</v>
      </c>
      <c r="R10" s="2"/>
    </row>
    <row r="11" spans="2:18" s="1" customFormat="1" x14ac:dyDescent="0.2">
      <c r="B11" s="11">
        <v>44485</v>
      </c>
      <c r="C11" s="18" t="s">
        <v>43</v>
      </c>
      <c r="D11" s="2" t="s">
        <v>66</v>
      </c>
      <c r="E11" s="2">
        <v>2</v>
      </c>
      <c r="F11" s="2">
        <v>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>
        <v>44485</v>
      </c>
      <c r="C12" s="18" t="s">
        <v>67</v>
      </c>
      <c r="D12" s="2" t="s">
        <v>68</v>
      </c>
      <c r="E12" s="2">
        <v>3</v>
      </c>
      <c r="F12" s="2">
        <v>3</v>
      </c>
      <c r="G12" s="2">
        <v>1</v>
      </c>
      <c r="H12" s="2"/>
      <c r="I12" s="2"/>
      <c r="J12" s="2"/>
      <c r="K12" s="2"/>
      <c r="L12" s="2">
        <v>1</v>
      </c>
      <c r="M12" s="2"/>
      <c r="N12" s="2"/>
      <c r="O12" s="2"/>
      <c r="P12" s="2"/>
      <c r="Q12" s="2"/>
      <c r="R12" s="2"/>
    </row>
    <row r="13" spans="2:18" s="1" customFormat="1" x14ac:dyDescent="0.2">
      <c r="B13" s="11">
        <v>44486</v>
      </c>
      <c r="C13" s="18" t="s">
        <v>71</v>
      </c>
      <c r="D13" s="2" t="s">
        <v>72</v>
      </c>
      <c r="E13" s="2">
        <v>3</v>
      </c>
      <c r="F13" s="2">
        <v>3</v>
      </c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>
        <v>44486</v>
      </c>
      <c r="C14" s="18" t="s">
        <v>74</v>
      </c>
      <c r="D14" s="2" t="s">
        <v>75</v>
      </c>
      <c r="E14" s="2">
        <v>2</v>
      </c>
      <c r="F14" s="2">
        <v>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>
        <v>44618</v>
      </c>
      <c r="C15" s="18" t="s">
        <v>60</v>
      </c>
      <c r="D15" s="2" t="s">
        <v>79</v>
      </c>
      <c r="E15" s="2">
        <v>3</v>
      </c>
      <c r="F15" s="2">
        <v>3</v>
      </c>
      <c r="G15" s="2">
        <v>1</v>
      </c>
      <c r="H15" s="2"/>
      <c r="I15" s="2"/>
      <c r="J15" s="2"/>
      <c r="K15" s="2"/>
      <c r="L15" s="2">
        <v>2</v>
      </c>
      <c r="M15" s="2"/>
      <c r="N15" s="2"/>
      <c r="O15" s="2"/>
      <c r="P15" s="2"/>
      <c r="Q15" s="2"/>
      <c r="R15" s="2"/>
    </row>
    <row r="16" spans="2:18" s="1" customFormat="1" x14ac:dyDescent="0.2">
      <c r="B16" s="11">
        <v>44618</v>
      </c>
      <c r="C16" s="18" t="s">
        <v>60</v>
      </c>
      <c r="D16" s="2" t="s">
        <v>80</v>
      </c>
      <c r="E16" s="2">
        <v>3</v>
      </c>
      <c r="F16" s="2">
        <v>3</v>
      </c>
      <c r="G16" s="2">
        <v>1</v>
      </c>
      <c r="H16" s="2"/>
      <c r="I16" s="2"/>
      <c r="J16" s="2"/>
      <c r="K16" s="2"/>
      <c r="L16" s="2">
        <v>1</v>
      </c>
      <c r="M16" s="2"/>
      <c r="N16" s="2"/>
      <c r="O16" s="2"/>
      <c r="P16" s="2"/>
      <c r="Q16" s="2">
        <v>1</v>
      </c>
      <c r="R16" s="2"/>
    </row>
    <row r="17" spans="2:18" s="1" customFormat="1" x14ac:dyDescent="0.2">
      <c r="B17" s="11">
        <v>44625</v>
      </c>
      <c r="C17" s="18" t="s">
        <v>83</v>
      </c>
      <c r="D17" s="2" t="s">
        <v>84</v>
      </c>
      <c r="E17" s="2">
        <v>3</v>
      </c>
      <c r="F17" s="2">
        <v>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11">
        <v>44633</v>
      </c>
      <c r="C18" s="2" t="s">
        <v>85</v>
      </c>
      <c r="D18" s="2" t="s">
        <v>86</v>
      </c>
      <c r="E18" s="2">
        <v>3</v>
      </c>
      <c r="F18" s="2">
        <v>3</v>
      </c>
      <c r="G18" s="2">
        <v>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11">
        <v>44633</v>
      </c>
      <c r="C19" s="2" t="s">
        <v>88</v>
      </c>
      <c r="D19" s="2" t="s">
        <v>89</v>
      </c>
      <c r="E19" s="2">
        <v>2</v>
      </c>
      <c r="F19" s="2">
        <v>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1</v>
      </c>
      <c r="R19" s="2"/>
    </row>
    <row r="20" spans="2:18" s="1" customFormat="1" x14ac:dyDescent="0.2">
      <c r="B20" s="11">
        <v>44640</v>
      </c>
      <c r="C20" s="18" t="s">
        <v>90</v>
      </c>
      <c r="D20" s="2" t="s">
        <v>91</v>
      </c>
      <c r="E20" s="2">
        <v>3</v>
      </c>
      <c r="F20" s="2">
        <v>2</v>
      </c>
      <c r="G20" s="2">
        <v>1</v>
      </c>
      <c r="H20" s="2"/>
      <c r="I20" s="2"/>
      <c r="J20" s="2"/>
      <c r="K20" s="2"/>
      <c r="L20" s="2"/>
      <c r="M20" s="2"/>
      <c r="N20" s="2"/>
      <c r="O20" s="2"/>
      <c r="P20" s="2">
        <v>1</v>
      </c>
      <c r="Q20" s="2"/>
      <c r="R20" s="2"/>
    </row>
    <row r="21" spans="2:18" s="1" customFormat="1" x14ac:dyDescent="0.2">
      <c r="B21" s="11">
        <v>44640</v>
      </c>
      <c r="C21" s="18" t="s">
        <v>90</v>
      </c>
      <c r="D21" s="16" t="s">
        <v>92</v>
      </c>
      <c r="E21" s="2">
        <v>3</v>
      </c>
      <c r="F21" s="2">
        <v>3</v>
      </c>
      <c r="G21" s="2">
        <v>1</v>
      </c>
      <c r="H21" s="2"/>
      <c r="I21" s="2"/>
      <c r="J21" s="2"/>
      <c r="K21" s="2"/>
      <c r="L21" s="2">
        <v>1</v>
      </c>
      <c r="M21" s="2"/>
      <c r="N21" s="2"/>
      <c r="O21" s="2"/>
      <c r="P21" s="2"/>
      <c r="Q21" s="2"/>
      <c r="R21" s="2"/>
    </row>
    <row r="22" spans="2:18" s="1" customFormat="1" x14ac:dyDescent="0.2">
      <c r="B22" s="11">
        <v>44654</v>
      </c>
      <c r="C22" s="18" t="s">
        <v>63</v>
      </c>
      <c r="D22" s="2" t="s">
        <v>94</v>
      </c>
      <c r="E22" s="2">
        <v>3</v>
      </c>
      <c r="F22" s="2">
        <v>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>
        <v>44681</v>
      </c>
      <c r="C23" s="18" t="s">
        <v>97</v>
      </c>
      <c r="D23" s="2" t="s">
        <v>98</v>
      </c>
      <c r="E23" s="2">
        <v>3</v>
      </c>
      <c r="F23" s="2">
        <v>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>
        <v>44703</v>
      </c>
      <c r="C24" s="18" t="s">
        <v>101</v>
      </c>
      <c r="D24" s="2" t="s">
        <v>102</v>
      </c>
      <c r="E24" s="2">
        <v>3</v>
      </c>
      <c r="F24" s="2">
        <v>3</v>
      </c>
      <c r="G24" s="2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>
        <v>44703</v>
      </c>
      <c r="C25" s="18" t="s">
        <v>101</v>
      </c>
      <c r="D25" s="2" t="s">
        <v>103</v>
      </c>
      <c r="E25" s="2">
        <v>5</v>
      </c>
      <c r="F25" s="2">
        <v>4</v>
      </c>
      <c r="G25" s="2">
        <v>1</v>
      </c>
      <c r="H25" s="2"/>
      <c r="I25" s="2"/>
      <c r="J25" s="2"/>
      <c r="K25" s="2">
        <v>1</v>
      </c>
      <c r="L25" s="2">
        <v>1</v>
      </c>
      <c r="M25" s="2"/>
      <c r="N25" s="2"/>
      <c r="O25" s="2"/>
      <c r="P25" s="2">
        <v>1</v>
      </c>
      <c r="Q25" s="2"/>
      <c r="R25" s="2"/>
    </row>
    <row r="26" spans="2:18" s="1" customFormat="1" x14ac:dyDescent="0.2">
      <c r="B26" s="11">
        <v>44716</v>
      </c>
      <c r="C26" s="18" t="s">
        <v>63</v>
      </c>
      <c r="D26" s="2" t="s">
        <v>104</v>
      </c>
      <c r="E26" s="2">
        <v>3</v>
      </c>
      <c r="F26" s="2">
        <v>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1</v>
      </c>
      <c r="R26" s="2"/>
    </row>
    <row r="27" spans="2:18" s="1" customFormat="1" x14ac:dyDescent="0.2">
      <c r="B27" s="11">
        <v>44723</v>
      </c>
      <c r="C27" s="18" t="s">
        <v>43</v>
      </c>
      <c r="D27" s="2" t="s">
        <v>111</v>
      </c>
      <c r="E27" s="2">
        <v>3</v>
      </c>
      <c r="F27" s="2">
        <v>2</v>
      </c>
      <c r="G27" s="2"/>
      <c r="H27" s="2"/>
      <c r="I27" s="2"/>
      <c r="J27" s="2"/>
      <c r="K27" s="2">
        <v>1</v>
      </c>
      <c r="L27" s="2"/>
      <c r="M27" s="2"/>
      <c r="N27" s="2"/>
      <c r="O27" s="2"/>
      <c r="P27" s="2">
        <v>1</v>
      </c>
      <c r="Q27" s="2"/>
      <c r="R27" s="2"/>
    </row>
    <row r="28" spans="2:18" s="1" customFormat="1" x14ac:dyDescent="0.2">
      <c r="B28" s="11">
        <v>44723</v>
      </c>
      <c r="C28" s="18" t="s">
        <v>112</v>
      </c>
      <c r="D28" s="2" t="s">
        <v>113</v>
      </c>
      <c r="E28" s="2">
        <v>2</v>
      </c>
      <c r="F28" s="2">
        <v>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>
        <v>44744</v>
      </c>
      <c r="C29" s="18" t="s">
        <v>97</v>
      </c>
      <c r="D29" s="2" t="s">
        <v>64</v>
      </c>
      <c r="E29" s="2">
        <v>2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>
        <v>44765</v>
      </c>
      <c r="C30" s="18" t="s">
        <v>112</v>
      </c>
      <c r="D30" s="2" t="s">
        <v>114</v>
      </c>
      <c r="E30" s="2">
        <v>3</v>
      </c>
      <c r="F30" s="2">
        <v>2</v>
      </c>
      <c r="G30" s="2">
        <v>1</v>
      </c>
      <c r="H30" s="2"/>
      <c r="I30" s="2"/>
      <c r="J30" s="2"/>
      <c r="K30" s="2"/>
      <c r="L30" s="2"/>
      <c r="M30" s="2"/>
      <c r="N30" s="2"/>
      <c r="O30" s="2"/>
      <c r="P30" s="2">
        <v>1</v>
      </c>
      <c r="Q30" s="2"/>
      <c r="R30" s="2"/>
    </row>
    <row r="31" spans="2:18" s="1" customFormat="1" x14ac:dyDescent="0.2">
      <c r="B31" s="11">
        <v>44766</v>
      </c>
      <c r="C31" s="18" t="s">
        <v>67</v>
      </c>
      <c r="D31" s="2" t="s">
        <v>115</v>
      </c>
      <c r="E31" s="2">
        <v>3</v>
      </c>
      <c r="F31" s="2">
        <v>3</v>
      </c>
      <c r="G31" s="2">
        <v>1</v>
      </c>
      <c r="H31" s="2">
        <v>1</v>
      </c>
      <c r="I31" s="2"/>
      <c r="J31" s="2"/>
      <c r="K31" s="2">
        <v>1</v>
      </c>
      <c r="L31" s="2">
        <v>1</v>
      </c>
      <c r="M31" s="2"/>
      <c r="N31" s="2"/>
      <c r="O31" s="2"/>
      <c r="P31" s="2"/>
      <c r="Q31" s="2"/>
      <c r="R31" s="2"/>
    </row>
    <row r="32" spans="2:18" s="1" customFormat="1" x14ac:dyDescent="0.2">
      <c r="B32" s="11">
        <v>44815</v>
      </c>
      <c r="C32" s="18" t="s">
        <v>60</v>
      </c>
      <c r="D32" s="2" t="s">
        <v>117</v>
      </c>
      <c r="E32" s="2">
        <v>3</v>
      </c>
      <c r="F32" s="2">
        <v>1</v>
      </c>
      <c r="G32" s="2"/>
      <c r="H32" s="2"/>
      <c r="I32" s="2"/>
      <c r="J32" s="2"/>
      <c r="K32" s="2"/>
      <c r="L32" s="2"/>
      <c r="M32" s="2"/>
      <c r="N32" s="2"/>
      <c r="O32" s="2"/>
      <c r="P32" s="2">
        <v>2</v>
      </c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1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11"/>
      <c r="C37" s="1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11"/>
      <c r="C39" s="1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11"/>
      <c r="C40" s="1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pans="15:15" s="1" customFormat="1" x14ac:dyDescent="0.2"/>
    <row r="82" spans="15:15" s="1" customFormat="1" x14ac:dyDescent="0.2"/>
    <row r="83" spans="15:15" s="1" customFormat="1" x14ac:dyDescent="0.2"/>
    <row r="84" spans="15:15" s="1" customFormat="1" x14ac:dyDescent="0.2"/>
    <row r="85" spans="15:15" s="1" customFormat="1" x14ac:dyDescent="0.2"/>
    <row r="86" spans="15:15" s="1" customFormat="1" x14ac:dyDescent="0.2"/>
    <row r="87" spans="15:15" s="1" customFormat="1" x14ac:dyDescent="0.2"/>
    <row r="88" spans="15:15" s="1" customFormat="1" x14ac:dyDescent="0.2"/>
    <row r="89" spans="15:15" s="1" customFormat="1" x14ac:dyDescent="0.2"/>
    <row r="90" spans="15:15" s="1" customFormat="1" x14ac:dyDescent="0.2"/>
    <row r="91" spans="15:15" s="1" customFormat="1" x14ac:dyDescent="0.2"/>
    <row r="92" spans="15:15" s="1" customFormat="1" x14ac:dyDescent="0.2"/>
    <row r="93" spans="15:15" s="1" customFormat="1" x14ac:dyDescent="0.2"/>
    <row r="94" spans="15:15" s="1" customFormat="1" x14ac:dyDescent="0.2"/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115"/>
  <sheetViews>
    <sheetView workbookViewId="0">
      <pane ySplit="5" topLeftCell="A6" activePane="bottomLeft" state="frozen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8.777343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8"/>
      <c r="E4" s="1">
        <f t="shared" ref="E4:R4" si="0">SUM(E6:E70)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1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1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1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1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1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1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1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1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O71" s="2"/>
    </row>
    <row r="72" spans="2:18" s="1" customFormat="1" x14ac:dyDescent="0.2">
      <c r="O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5:15" s="1" customFormat="1" x14ac:dyDescent="0.2"/>
    <row r="98" spans="15:15" s="1" customFormat="1" x14ac:dyDescent="0.2"/>
    <row r="99" spans="15:15" s="1" customFormat="1" x14ac:dyDescent="0.2"/>
    <row r="100" spans="15:15" s="1" customFormat="1" x14ac:dyDescent="0.2"/>
    <row r="101" spans="15:15" s="1" customFormat="1" x14ac:dyDescent="0.2"/>
    <row r="102" spans="15:15" s="1" customFormat="1" x14ac:dyDescent="0.2"/>
    <row r="103" spans="15:15" s="1" customFormat="1" x14ac:dyDescent="0.2"/>
    <row r="104" spans="15:15" s="1" customFormat="1" x14ac:dyDescent="0.2"/>
    <row r="105" spans="15:15" s="1" customFormat="1" x14ac:dyDescent="0.2"/>
    <row r="106" spans="15:15" s="1" customFormat="1" x14ac:dyDescent="0.2"/>
    <row r="107" spans="15:15" s="1" customFormat="1" x14ac:dyDescent="0.2"/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115"/>
  <sheetViews>
    <sheetView workbookViewId="0">
      <pane ySplit="5" topLeftCell="A6" activePane="bottomLeft" state="frozen"/>
      <selection pane="bottomLeft" activeCell="B32" sqref="B32:D32"/>
    </sheetView>
  </sheetViews>
  <sheetFormatPr defaultRowHeight="13.2" x14ac:dyDescent="0.2"/>
  <cols>
    <col min="2" max="2" width="11.6640625" bestFit="1" customWidth="1"/>
    <col min="3" max="3" width="18.777343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0.21739130434782608</v>
      </c>
    </row>
    <row r="3" spans="2:18" x14ac:dyDescent="0.2">
      <c r="C3" s="3" t="s">
        <v>35</v>
      </c>
      <c r="D3">
        <f>(G4+H4+I4+J4+P4)/(F4+O4+P4)</f>
        <v>0.31645569620253167</v>
      </c>
    </row>
    <row r="4" spans="2:18" x14ac:dyDescent="0.2">
      <c r="C4" s="40" t="s">
        <v>51</v>
      </c>
      <c r="E4">
        <f t="shared" ref="E4:R4" si="0">SUM(E6:E71)</f>
        <v>82</v>
      </c>
      <c r="F4">
        <f t="shared" si="0"/>
        <v>69</v>
      </c>
      <c r="G4">
        <f t="shared" si="0"/>
        <v>14</v>
      </c>
      <c r="H4">
        <f t="shared" si="0"/>
        <v>1</v>
      </c>
      <c r="I4">
        <f t="shared" si="0"/>
        <v>0</v>
      </c>
      <c r="J4">
        <f t="shared" si="0"/>
        <v>0</v>
      </c>
      <c r="K4">
        <f t="shared" si="0"/>
        <v>12</v>
      </c>
      <c r="L4">
        <f t="shared" si="0"/>
        <v>4</v>
      </c>
      <c r="M4">
        <f t="shared" si="0"/>
        <v>1</v>
      </c>
      <c r="N4">
        <f t="shared" si="0"/>
        <v>4</v>
      </c>
      <c r="O4" s="1">
        <f>SUM(O6:O72)</f>
        <v>0</v>
      </c>
      <c r="P4">
        <f t="shared" si="0"/>
        <v>10</v>
      </c>
      <c r="Q4">
        <f t="shared" si="0"/>
        <v>7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44399</v>
      </c>
      <c r="C6" s="18" t="s">
        <v>43</v>
      </c>
      <c r="D6" s="2" t="s">
        <v>44</v>
      </c>
      <c r="E6" s="2">
        <v>3</v>
      </c>
      <c r="F6" s="2">
        <v>2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>
        <v>1</v>
      </c>
      <c r="Q6" s="2"/>
      <c r="R6" s="2"/>
    </row>
    <row r="7" spans="2:18" s="1" customFormat="1" x14ac:dyDescent="0.2">
      <c r="B7" s="11">
        <v>44401</v>
      </c>
      <c r="C7" s="2" t="s">
        <v>46</v>
      </c>
      <c r="D7" s="2" t="s">
        <v>47</v>
      </c>
      <c r="E7" s="2">
        <v>3</v>
      </c>
      <c r="F7" s="2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v>1</v>
      </c>
      <c r="R7" s="2"/>
    </row>
    <row r="8" spans="2:18" s="1" customFormat="1" x14ac:dyDescent="0.2">
      <c r="B8" s="49">
        <v>44408</v>
      </c>
      <c r="C8" s="16" t="s">
        <v>49</v>
      </c>
      <c r="D8" s="16" t="s">
        <v>50</v>
      </c>
      <c r="E8" s="2">
        <v>3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>
        <v>2</v>
      </c>
      <c r="Q8" s="2"/>
      <c r="R8" s="2"/>
    </row>
    <row r="9" spans="2:18" s="1" customFormat="1" x14ac:dyDescent="0.2">
      <c r="B9" s="11">
        <v>44423</v>
      </c>
      <c r="C9" s="2" t="s">
        <v>60</v>
      </c>
      <c r="D9" s="2" t="s">
        <v>61</v>
      </c>
      <c r="E9" s="2">
        <v>3</v>
      </c>
      <c r="F9" s="2">
        <v>0</v>
      </c>
      <c r="G9" s="2"/>
      <c r="H9" s="2"/>
      <c r="I9" s="2"/>
      <c r="J9" s="2"/>
      <c r="K9" s="2">
        <v>3</v>
      </c>
      <c r="L9" s="2">
        <v>1</v>
      </c>
      <c r="M9" s="2"/>
      <c r="N9" s="2">
        <v>1</v>
      </c>
      <c r="O9" s="2"/>
      <c r="P9" s="2">
        <v>3</v>
      </c>
      <c r="Q9" s="2"/>
      <c r="R9" s="2"/>
    </row>
    <row r="10" spans="2:18" s="1" customFormat="1" x14ac:dyDescent="0.2">
      <c r="B10" s="11">
        <v>44478</v>
      </c>
      <c r="C10" s="18" t="s">
        <v>63</v>
      </c>
      <c r="D10" s="2" t="s">
        <v>64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>
        <v>44485</v>
      </c>
      <c r="C11" s="18" t="s">
        <v>43</v>
      </c>
      <c r="D11" s="2" t="s">
        <v>66</v>
      </c>
      <c r="E11" s="2">
        <v>2</v>
      </c>
      <c r="F11" s="2">
        <v>2</v>
      </c>
      <c r="G11" s="2"/>
      <c r="H11" s="2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>
        <v>44485</v>
      </c>
      <c r="C12" s="18" t="s">
        <v>67</v>
      </c>
      <c r="D12" s="2" t="s">
        <v>68</v>
      </c>
      <c r="E12" s="2">
        <v>4</v>
      </c>
      <c r="F12" s="2">
        <v>4</v>
      </c>
      <c r="G12" s="2">
        <v>1</v>
      </c>
      <c r="H12" s="2"/>
      <c r="I12" s="2"/>
      <c r="J12" s="2"/>
      <c r="K12" s="2">
        <v>1</v>
      </c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>
        <v>44486</v>
      </c>
      <c r="C13" s="18" t="s">
        <v>71</v>
      </c>
      <c r="D13" s="2" t="s">
        <v>72</v>
      </c>
      <c r="E13" s="2">
        <v>3</v>
      </c>
      <c r="F13" s="2">
        <v>2</v>
      </c>
      <c r="G13" s="2"/>
      <c r="H13" s="2"/>
      <c r="I13" s="2"/>
      <c r="J13" s="2"/>
      <c r="K13" s="2">
        <v>1</v>
      </c>
      <c r="L13" s="2"/>
      <c r="M13" s="2"/>
      <c r="N13" s="2">
        <v>1</v>
      </c>
      <c r="O13" s="2"/>
      <c r="P13" s="2"/>
      <c r="Q13" s="2"/>
      <c r="R13" s="2"/>
    </row>
    <row r="14" spans="2:18" s="1" customFormat="1" x14ac:dyDescent="0.2">
      <c r="B14" s="11">
        <v>44486</v>
      </c>
      <c r="C14" s="18" t="s">
        <v>74</v>
      </c>
      <c r="D14" s="2" t="s">
        <v>75</v>
      </c>
      <c r="E14" s="2">
        <v>2</v>
      </c>
      <c r="F14" s="2">
        <v>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>
        <v>44618</v>
      </c>
      <c r="C15" s="18" t="s">
        <v>60</v>
      </c>
      <c r="D15" s="2" t="s">
        <v>79</v>
      </c>
      <c r="E15" s="2">
        <v>4</v>
      </c>
      <c r="F15" s="2">
        <v>4</v>
      </c>
      <c r="G15" s="2">
        <v>1</v>
      </c>
      <c r="H15" s="2"/>
      <c r="I15" s="2"/>
      <c r="J15" s="2"/>
      <c r="K15" s="2">
        <v>1</v>
      </c>
      <c r="L15" s="2">
        <v>1</v>
      </c>
      <c r="M15" s="2"/>
      <c r="N15" s="2"/>
      <c r="O15" s="2"/>
      <c r="P15" s="2"/>
      <c r="Q15" s="2"/>
      <c r="R15" s="2"/>
    </row>
    <row r="16" spans="2:18" s="1" customFormat="1" x14ac:dyDescent="0.2">
      <c r="B16" s="11">
        <v>44618</v>
      </c>
      <c r="C16" s="18" t="s">
        <v>60</v>
      </c>
      <c r="D16" s="2" t="s">
        <v>80</v>
      </c>
      <c r="E16" s="2">
        <v>3</v>
      </c>
      <c r="F16" s="2">
        <v>3</v>
      </c>
      <c r="G16" s="2"/>
      <c r="H16" s="2"/>
      <c r="I16" s="2"/>
      <c r="J16" s="2"/>
      <c r="K16" s="2">
        <v>1</v>
      </c>
      <c r="L16" s="2"/>
      <c r="M16" s="2"/>
      <c r="N16" s="2"/>
      <c r="O16" s="2"/>
      <c r="P16" s="2"/>
      <c r="Q16" s="2">
        <v>1</v>
      </c>
      <c r="R16" s="2"/>
    </row>
    <row r="17" spans="2:18" s="1" customFormat="1" x14ac:dyDescent="0.2">
      <c r="B17" s="11">
        <v>44625</v>
      </c>
      <c r="C17" s="18" t="s">
        <v>83</v>
      </c>
      <c r="D17" s="2" t="s">
        <v>84</v>
      </c>
      <c r="E17" s="2">
        <v>3</v>
      </c>
      <c r="F17" s="2">
        <v>2</v>
      </c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  <c r="R17" s="2"/>
    </row>
    <row r="18" spans="2:18" s="1" customFormat="1" x14ac:dyDescent="0.2">
      <c r="B18" s="11">
        <v>44633</v>
      </c>
      <c r="C18" s="2" t="s">
        <v>85</v>
      </c>
      <c r="D18" s="2" t="s">
        <v>86</v>
      </c>
      <c r="E18" s="2">
        <v>3</v>
      </c>
      <c r="F18" s="2">
        <v>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2</v>
      </c>
      <c r="R18" s="2"/>
    </row>
    <row r="19" spans="2:18" s="1" customFormat="1" x14ac:dyDescent="0.2">
      <c r="B19" s="11">
        <v>44633</v>
      </c>
      <c r="C19" s="2" t="s">
        <v>88</v>
      </c>
      <c r="D19" s="2" t="s">
        <v>89</v>
      </c>
      <c r="E19" s="2">
        <v>3</v>
      </c>
      <c r="F19" s="2">
        <v>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>
        <v>44640</v>
      </c>
      <c r="C20" s="18" t="s">
        <v>90</v>
      </c>
      <c r="D20" s="2" t="s">
        <v>91</v>
      </c>
      <c r="E20" s="2">
        <v>3</v>
      </c>
      <c r="F20" s="2">
        <v>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1</v>
      </c>
      <c r="R20" s="2"/>
    </row>
    <row r="21" spans="2:18" s="1" customFormat="1" x14ac:dyDescent="0.2">
      <c r="B21" s="11">
        <v>44640</v>
      </c>
      <c r="C21" s="18" t="s">
        <v>90</v>
      </c>
      <c r="D21" s="16" t="s">
        <v>92</v>
      </c>
      <c r="E21" s="2">
        <v>3</v>
      </c>
      <c r="F21" s="2">
        <v>3</v>
      </c>
      <c r="G21" s="2">
        <v>1</v>
      </c>
      <c r="H21" s="2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>
        <v>44654</v>
      </c>
      <c r="C22" s="18" t="s">
        <v>63</v>
      </c>
      <c r="D22" s="2" t="s">
        <v>94</v>
      </c>
      <c r="E22" s="2">
        <v>3</v>
      </c>
      <c r="F22" s="2">
        <v>2</v>
      </c>
      <c r="G22" s="2">
        <v>1</v>
      </c>
      <c r="H22" s="2"/>
      <c r="I22" s="2"/>
      <c r="J22" s="2"/>
      <c r="K22" s="2"/>
      <c r="L22" s="2"/>
      <c r="M22" s="2"/>
      <c r="N22" s="2"/>
      <c r="O22" s="2"/>
      <c r="P22" s="2">
        <v>1</v>
      </c>
      <c r="Q22" s="2"/>
      <c r="R22" s="2"/>
    </row>
    <row r="23" spans="2:18" s="1" customFormat="1" x14ac:dyDescent="0.2">
      <c r="B23" s="11">
        <v>44681</v>
      </c>
      <c r="C23" s="18" t="s">
        <v>97</v>
      </c>
      <c r="D23" s="2" t="s">
        <v>98</v>
      </c>
      <c r="E23" s="2">
        <v>3</v>
      </c>
      <c r="F23" s="2">
        <v>3</v>
      </c>
      <c r="G23" s="2">
        <v>1</v>
      </c>
      <c r="H23" s="2"/>
      <c r="I23" s="2"/>
      <c r="J23" s="2"/>
      <c r="K23" s="2"/>
      <c r="L23" s="2"/>
      <c r="M23" s="2">
        <v>1</v>
      </c>
      <c r="N23" s="2"/>
      <c r="O23" s="2"/>
      <c r="P23" s="2"/>
      <c r="Q23" s="2">
        <v>1</v>
      </c>
      <c r="R23" s="2"/>
    </row>
    <row r="24" spans="2:18" s="1" customFormat="1" x14ac:dyDescent="0.2">
      <c r="B24" s="11">
        <v>44703</v>
      </c>
      <c r="C24" s="18" t="s">
        <v>101</v>
      </c>
      <c r="D24" s="2" t="s">
        <v>102</v>
      </c>
      <c r="E24" s="2">
        <v>3</v>
      </c>
      <c r="F24" s="2">
        <v>3</v>
      </c>
      <c r="G24" s="2">
        <v>1</v>
      </c>
      <c r="H24" s="2"/>
      <c r="I24" s="2"/>
      <c r="J24" s="2"/>
      <c r="K24" s="2"/>
      <c r="L24" s="2">
        <v>1</v>
      </c>
      <c r="M24" s="2"/>
      <c r="N24" s="2"/>
      <c r="O24" s="2"/>
      <c r="P24" s="2"/>
      <c r="Q24" s="2">
        <v>1</v>
      </c>
      <c r="R24" s="2"/>
    </row>
    <row r="25" spans="2:18" s="1" customFormat="1" x14ac:dyDescent="0.2">
      <c r="B25" s="11">
        <v>44703</v>
      </c>
      <c r="C25" s="18" t="s">
        <v>101</v>
      </c>
      <c r="D25" s="2" t="s">
        <v>103</v>
      </c>
      <c r="E25" s="2">
        <v>4</v>
      </c>
      <c r="F25" s="2">
        <v>3</v>
      </c>
      <c r="G25" s="2">
        <v>3</v>
      </c>
      <c r="H25" s="2"/>
      <c r="I25" s="2"/>
      <c r="J25" s="2"/>
      <c r="K25" s="2">
        <v>3</v>
      </c>
      <c r="L25" s="2">
        <v>1</v>
      </c>
      <c r="M25" s="2"/>
      <c r="N25" s="2"/>
      <c r="O25" s="2"/>
      <c r="P25" s="2">
        <v>1</v>
      </c>
      <c r="Q25" s="2"/>
      <c r="R25" s="2"/>
    </row>
    <row r="26" spans="2:18" s="1" customFormat="1" x14ac:dyDescent="0.2">
      <c r="B26" s="11">
        <v>44716</v>
      </c>
      <c r="C26" s="18" t="s">
        <v>63</v>
      </c>
      <c r="D26" s="2" t="s">
        <v>104</v>
      </c>
      <c r="E26" s="2">
        <v>3</v>
      </c>
      <c r="F26" s="2">
        <v>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>
        <v>44723</v>
      </c>
      <c r="C27" s="18" t="s">
        <v>43</v>
      </c>
      <c r="D27" s="2" t="s">
        <v>111</v>
      </c>
      <c r="E27" s="2">
        <v>3</v>
      </c>
      <c r="F27" s="2">
        <v>2</v>
      </c>
      <c r="G27" s="2">
        <v>1</v>
      </c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/>
    </row>
    <row r="28" spans="2:18" s="1" customFormat="1" x14ac:dyDescent="0.2">
      <c r="B28" s="11">
        <v>44723</v>
      </c>
      <c r="C28" s="18" t="s">
        <v>112</v>
      </c>
      <c r="D28" s="2" t="s">
        <v>113</v>
      </c>
      <c r="E28" s="2">
        <v>2</v>
      </c>
      <c r="F28" s="2">
        <v>1</v>
      </c>
      <c r="G28" s="2"/>
      <c r="H28" s="2"/>
      <c r="I28" s="2"/>
      <c r="J28" s="2"/>
      <c r="K28" s="2"/>
      <c r="L28" s="2"/>
      <c r="M28" s="2"/>
      <c r="N28" s="2">
        <v>1</v>
      </c>
      <c r="O28" s="2"/>
      <c r="P28" s="2"/>
      <c r="Q28" s="2"/>
      <c r="R28" s="2"/>
    </row>
    <row r="29" spans="2:18" s="1" customFormat="1" x14ac:dyDescent="0.2">
      <c r="B29" s="11">
        <v>44744</v>
      </c>
      <c r="C29" s="18" t="s">
        <v>97</v>
      </c>
      <c r="D29" s="2" t="s">
        <v>64</v>
      </c>
      <c r="E29" s="2">
        <v>2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>
        <v>44765</v>
      </c>
      <c r="C30" s="18" t="s">
        <v>112</v>
      </c>
      <c r="D30" s="2" t="s">
        <v>114</v>
      </c>
      <c r="E30" s="1">
        <v>4</v>
      </c>
      <c r="F30" s="2">
        <v>4</v>
      </c>
      <c r="G30" s="2">
        <v>1</v>
      </c>
      <c r="H30" s="2"/>
      <c r="I30" s="2"/>
      <c r="J30" s="2"/>
      <c r="K30" s="2">
        <v>1</v>
      </c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>
        <v>44766</v>
      </c>
      <c r="C31" s="18" t="s">
        <v>67</v>
      </c>
      <c r="D31" s="2" t="s">
        <v>115</v>
      </c>
      <c r="E31" s="2">
        <v>3</v>
      </c>
      <c r="F31" s="2">
        <v>3</v>
      </c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>
        <v>44815</v>
      </c>
      <c r="C32" s="18" t="s">
        <v>60</v>
      </c>
      <c r="D32" s="2" t="s">
        <v>117</v>
      </c>
      <c r="E32" s="2">
        <v>4</v>
      </c>
      <c r="F32" s="2">
        <v>3</v>
      </c>
      <c r="G32" s="2">
        <v>1</v>
      </c>
      <c r="H32" s="2"/>
      <c r="I32" s="2"/>
      <c r="J32" s="2"/>
      <c r="K32" s="2"/>
      <c r="L32" s="2"/>
      <c r="M32" s="2"/>
      <c r="N32" s="2">
        <v>1</v>
      </c>
      <c r="O32" s="2"/>
      <c r="P32" s="2"/>
      <c r="Q32" s="2"/>
      <c r="R32" s="2"/>
    </row>
    <row r="33" spans="2:18" s="1" customForma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O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pans="15:15" s="1" customFormat="1" x14ac:dyDescent="0.2"/>
    <row r="82" spans="15:15" s="1" customFormat="1" x14ac:dyDescent="0.2"/>
    <row r="83" spans="15:15" s="1" customFormat="1" x14ac:dyDescent="0.2"/>
    <row r="84" spans="15:15" s="1" customFormat="1" x14ac:dyDescent="0.2"/>
    <row r="85" spans="15:15" s="1" customFormat="1" x14ac:dyDescent="0.2"/>
    <row r="86" spans="15:15" s="1" customFormat="1" x14ac:dyDescent="0.2"/>
    <row r="87" spans="15:15" s="1" customFormat="1" x14ac:dyDescent="0.2"/>
    <row r="88" spans="15:15" s="1" customFormat="1" x14ac:dyDescent="0.2"/>
    <row r="89" spans="15:15" s="1" customFormat="1" x14ac:dyDescent="0.2"/>
    <row r="90" spans="15:15" s="1" customFormat="1" x14ac:dyDescent="0.2"/>
    <row r="91" spans="15:15" s="1" customFormat="1" x14ac:dyDescent="0.2"/>
    <row r="92" spans="15:15" s="1" customFormat="1" x14ac:dyDescent="0.2"/>
    <row r="93" spans="15:15" s="1" customFormat="1" x14ac:dyDescent="0.2"/>
    <row r="94" spans="15:15" s="1" customFormat="1" x14ac:dyDescent="0.2"/>
    <row r="95" spans="15:15" s="1" customFormat="1" x14ac:dyDescent="0.2"/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115"/>
  <sheetViews>
    <sheetView workbookViewId="0">
      <pane ySplit="5" topLeftCell="A6" activePane="bottomLeft" state="frozen"/>
      <selection pane="bottomLeft" activeCell="B29" sqref="B29:D29"/>
    </sheetView>
  </sheetViews>
  <sheetFormatPr defaultRowHeight="13.2" x14ac:dyDescent="0.2"/>
  <cols>
    <col min="2" max="2" width="11.6640625" bestFit="1" customWidth="1"/>
    <col min="3" max="3" width="18.777343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0.30158730158730157</v>
      </c>
    </row>
    <row r="3" spans="2:18" x14ac:dyDescent="0.2">
      <c r="C3" s="3" t="s">
        <v>35</v>
      </c>
      <c r="D3">
        <f>(G4+H4+I4+J4+P4)/(F4+O4+P4)</f>
        <v>0.38028169014084506</v>
      </c>
    </row>
    <row r="4" spans="2:18" s="1" customFormat="1" x14ac:dyDescent="0.2">
      <c r="C4" s="40" t="s">
        <v>52</v>
      </c>
      <c r="E4" s="1">
        <f t="shared" ref="E4:R4" si="0">SUM(E6:E72)</f>
        <v>73</v>
      </c>
      <c r="F4" s="1">
        <f t="shared" si="0"/>
        <v>63</v>
      </c>
      <c r="G4" s="1">
        <f t="shared" si="0"/>
        <v>14</v>
      </c>
      <c r="H4" s="1">
        <f t="shared" si="0"/>
        <v>4</v>
      </c>
      <c r="I4" s="1">
        <f t="shared" si="0"/>
        <v>0</v>
      </c>
      <c r="J4" s="1">
        <f t="shared" si="0"/>
        <v>1</v>
      </c>
      <c r="K4" s="1">
        <f t="shared" si="0"/>
        <v>11</v>
      </c>
      <c r="L4" s="1">
        <f t="shared" si="0"/>
        <v>9</v>
      </c>
      <c r="M4" s="1">
        <f t="shared" si="0"/>
        <v>15</v>
      </c>
      <c r="N4" s="1">
        <f t="shared" si="0"/>
        <v>0</v>
      </c>
      <c r="O4" s="1">
        <f>SUM(O6:O72)</f>
        <v>0</v>
      </c>
      <c r="P4" s="1">
        <f t="shared" si="0"/>
        <v>8</v>
      </c>
      <c r="Q4" s="1">
        <f t="shared" si="0"/>
        <v>11</v>
      </c>
      <c r="R4" s="1">
        <f t="shared" si="0"/>
        <v>1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44399</v>
      </c>
      <c r="C6" s="18" t="s">
        <v>43</v>
      </c>
      <c r="D6" s="2" t="s">
        <v>44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>
        <v>2</v>
      </c>
      <c r="M6" s="2"/>
      <c r="N6" s="2"/>
      <c r="O6" s="2"/>
      <c r="P6" s="2"/>
      <c r="Q6" s="2"/>
      <c r="R6" s="2"/>
    </row>
    <row r="7" spans="2:18" x14ac:dyDescent="0.2">
      <c r="B7" s="11">
        <v>44401</v>
      </c>
      <c r="C7" s="2" t="s">
        <v>46</v>
      </c>
      <c r="D7" s="2" t="s">
        <v>47</v>
      </c>
      <c r="E7" s="2">
        <v>3</v>
      </c>
      <c r="F7" s="2">
        <v>3</v>
      </c>
      <c r="G7" s="2">
        <v>1</v>
      </c>
      <c r="H7" s="2"/>
      <c r="I7" s="2"/>
      <c r="J7" s="2"/>
      <c r="K7" s="2"/>
      <c r="L7" s="2">
        <v>1</v>
      </c>
      <c r="M7" s="2">
        <v>1</v>
      </c>
      <c r="N7" s="2"/>
      <c r="O7" s="2"/>
      <c r="P7" s="2"/>
      <c r="Q7" s="2"/>
      <c r="R7" s="2"/>
    </row>
    <row r="8" spans="2:18" x14ac:dyDescent="0.2">
      <c r="B8" s="49">
        <v>44408</v>
      </c>
      <c r="C8" s="16" t="s">
        <v>49</v>
      </c>
      <c r="D8" s="16" t="s">
        <v>50</v>
      </c>
      <c r="E8" s="2">
        <v>3</v>
      </c>
      <c r="F8" s="2">
        <v>3</v>
      </c>
      <c r="G8" s="2">
        <v>1</v>
      </c>
      <c r="H8" s="2"/>
      <c r="I8" s="2"/>
      <c r="J8" s="2"/>
      <c r="K8" s="2"/>
      <c r="L8" s="2"/>
      <c r="M8" s="2">
        <v>1</v>
      </c>
      <c r="N8" s="2"/>
      <c r="O8" s="2"/>
      <c r="P8" s="2"/>
      <c r="Q8" s="2"/>
      <c r="R8" s="2"/>
    </row>
    <row r="9" spans="2:18" x14ac:dyDescent="0.2">
      <c r="B9" s="11">
        <v>44423</v>
      </c>
      <c r="C9" s="2" t="s">
        <v>60</v>
      </c>
      <c r="D9" s="2" t="s">
        <v>61</v>
      </c>
      <c r="E9" s="2">
        <v>4</v>
      </c>
      <c r="F9" s="2">
        <v>3</v>
      </c>
      <c r="G9" s="2"/>
      <c r="H9" s="2">
        <v>1</v>
      </c>
      <c r="I9" s="2"/>
      <c r="J9" s="2"/>
      <c r="K9" s="2">
        <v>1</v>
      </c>
      <c r="L9" s="2">
        <v>2</v>
      </c>
      <c r="M9" s="2"/>
      <c r="N9" s="2"/>
      <c r="O9" s="2"/>
      <c r="P9" s="2">
        <v>1</v>
      </c>
      <c r="Q9" s="2">
        <v>1</v>
      </c>
      <c r="R9" s="2"/>
    </row>
    <row r="10" spans="2:18" x14ac:dyDescent="0.2">
      <c r="B10" s="11">
        <v>44478</v>
      </c>
      <c r="C10" s="18" t="s">
        <v>63</v>
      </c>
      <c r="D10" s="2" t="s">
        <v>64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2</v>
      </c>
      <c r="R10" s="2"/>
    </row>
    <row r="11" spans="2:18" x14ac:dyDescent="0.2">
      <c r="B11" s="11">
        <v>44485</v>
      </c>
      <c r="C11" s="18" t="s">
        <v>43</v>
      </c>
      <c r="D11" s="2" t="s">
        <v>66</v>
      </c>
      <c r="E11" s="2">
        <v>2</v>
      </c>
      <c r="F11" s="2">
        <v>2</v>
      </c>
      <c r="G11" s="2"/>
      <c r="H11" s="2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x14ac:dyDescent="0.2">
      <c r="B12" s="11">
        <v>44485</v>
      </c>
      <c r="C12" s="18" t="s">
        <v>67</v>
      </c>
      <c r="D12" s="2" t="s">
        <v>68</v>
      </c>
      <c r="E12" s="2">
        <v>4</v>
      </c>
      <c r="F12" s="2">
        <v>1</v>
      </c>
      <c r="G12" s="2"/>
      <c r="H12" s="2"/>
      <c r="I12" s="2"/>
      <c r="J12" s="2"/>
      <c r="K12" s="2">
        <v>1</v>
      </c>
      <c r="L12" s="2"/>
      <c r="M12" s="2">
        <v>1</v>
      </c>
      <c r="N12" s="2"/>
      <c r="O12" s="2"/>
      <c r="P12" s="2">
        <v>3</v>
      </c>
      <c r="Q12" s="2"/>
      <c r="R12" s="2"/>
    </row>
    <row r="13" spans="2:18" x14ac:dyDescent="0.2">
      <c r="B13" s="11">
        <v>44486</v>
      </c>
      <c r="C13" s="18" t="s">
        <v>71</v>
      </c>
      <c r="D13" s="2" t="s">
        <v>72</v>
      </c>
      <c r="E13" s="2">
        <v>3</v>
      </c>
      <c r="F13" s="2">
        <v>2</v>
      </c>
      <c r="G13" s="2">
        <v>2</v>
      </c>
      <c r="H13" s="2"/>
      <c r="I13" s="2"/>
      <c r="J13" s="2"/>
      <c r="K13" s="2">
        <v>2</v>
      </c>
      <c r="L13" s="2"/>
      <c r="M13" s="2">
        <v>2</v>
      </c>
      <c r="N13" s="2"/>
      <c r="O13" s="2"/>
      <c r="P13" s="2">
        <v>1</v>
      </c>
      <c r="Q13" s="2"/>
      <c r="R13" s="2"/>
    </row>
    <row r="14" spans="2:18" x14ac:dyDescent="0.2">
      <c r="B14" s="11">
        <v>44486</v>
      </c>
      <c r="C14" s="18" t="s">
        <v>74</v>
      </c>
      <c r="D14" s="2" t="s">
        <v>75</v>
      </c>
      <c r="E14" s="2">
        <v>2</v>
      </c>
      <c r="F14" s="2">
        <v>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x14ac:dyDescent="0.2">
      <c r="B15" s="11">
        <v>44618</v>
      </c>
      <c r="C15" s="18" t="s">
        <v>60</v>
      </c>
      <c r="D15" s="2" t="s">
        <v>79</v>
      </c>
      <c r="E15" s="2">
        <v>3</v>
      </c>
      <c r="F15" s="2">
        <v>2</v>
      </c>
      <c r="G15" s="2">
        <v>2</v>
      </c>
      <c r="H15" s="2"/>
      <c r="I15" s="2"/>
      <c r="J15" s="2"/>
      <c r="K15" s="2">
        <v>1</v>
      </c>
      <c r="L15" s="2">
        <v>2</v>
      </c>
      <c r="M15" s="2">
        <v>2</v>
      </c>
      <c r="N15" s="2"/>
      <c r="O15" s="2"/>
      <c r="P15" s="2"/>
      <c r="Q15" s="2"/>
      <c r="R15" s="2">
        <v>1</v>
      </c>
    </row>
    <row r="16" spans="2:18" x14ac:dyDescent="0.2">
      <c r="B16" s="11">
        <v>44618</v>
      </c>
      <c r="C16" s="18" t="s">
        <v>60</v>
      </c>
      <c r="D16" s="2" t="s">
        <v>80</v>
      </c>
      <c r="E16" s="2">
        <v>3</v>
      </c>
      <c r="F16" s="2">
        <v>3</v>
      </c>
      <c r="G16" s="2"/>
      <c r="H16" s="2"/>
      <c r="I16" s="2"/>
      <c r="J16" s="2"/>
      <c r="K16" s="2"/>
      <c r="L16" s="2"/>
      <c r="M16" s="2">
        <v>1</v>
      </c>
      <c r="N16" s="2"/>
      <c r="O16" s="2"/>
      <c r="P16" s="2"/>
      <c r="Q16" s="2">
        <v>1</v>
      </c>
      <c r="R16" s="2"/>
    </row>
    <row r="17" spans="2:18" x14ac:dyDescent="0.2">
      <c r="B17" s="11">
        <v>44625</v>
      </c>
      <c r="C17" s="18" t="s">
        <v>83</v>
      </c>
      <c r="D17" s="2" t="s">
        <v>84</v>
      </c>
      <c r="E17" s="2">
        <v>3</v>
      </c>
      <c r="F17" s="2">
        <v>3</v>
      </c>
      <c r="G17" s="2">
        <v>1</v>
      </c>
      <c r="H17" s="2"/>
      <c r="I17" s="2"/>
      <c r="J17" s="2"/>
      <c r="K17" s="2"/>
      <c r="L17" s="2"/>
      <c r="M17" s="2">
        <v>2</v>
      </c>
      <c r="N17" s="2"/>
      <c r="O17" s="2"/>
      <c r="P17" s="2"/>
      <c r="Q17" s="2"/>
      <c r="R17" s="2"/>
    </row>
    <row r="18" spans="2:18" x14ac:dyDescent="0.2">
      <c r="B18" s="11">
        <v>44633</v>
      </c>
      <c r="C18" s="2" t="s">
        <v>85</v>
      </c>
      <c r="D18" s="2" t="s">
        <v>86</v>
      </c>
      <c r="E18" s="2">
        <v>3</v>
      </c>
      <c r="F18" s="2">
        <v>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x14ac:dyDescent="0.2">
      <c r="B19" s="11">
        <v>44633</v>
      </c>
      <c r="C19" s="2" t="s">
        <v>88</v>
      </c>
      <c r="D19" s="2" t="s">
        <v>89</v>
      </c>
      <c r="E19" s="2">
        <v>3</v>
      </c>
      <c r="F19" s="2">
        <v>2</v>
      </c>
      <c r="G19" s="2"/>
      <c r="H19" s="2"/>
      <c r="I19" s="2"/>
      <c r="J19" s="2"/>
      <c r="K19" s="2"/>
      <c r="L19" s="2"/>
      <c r="M19" s="2">
        <v>1</v>
      </c>
      <c r="N19" s="2"/>
      <c r="O19" s="2"/>
      <c r="P19" s="2">
        <v>1</v>
      </c>
      <c r="Q19" s="2">
        <v>1</v>
      </c>
      <c r="R19" s="2"/>
    </row>
    <row r="20" spans="2:18" x14ac:dyDescent="0.2">
      <c r="B20" s="11">
        <v>44640</v>
      </c>
      <c r="C20" s="18" t="s">
        <v>90</v>
      </c>
      <c r="D20" s="2" t="s">
        <v>91</v>
      </c>
      <c r="E20" s="2">
        <v>3</v>
      </c>
      <c r="F20" s="2">
        <v>3</v>
      </c>
      <c r="G20" s="2">
        <v>2</v>
      </c>
      <c r="H20" s="2"/>
      <c r="I20" s="2"/>
      <c r="J20" s="2"/>
      <c r="K20" s="2"/>
      <c r="L20" s="2">
        <v>1</v>
      </c>
      <c r="M20" s="2"/>
      <c r="N20" s="2"/>
      <c r="O20" s="2"/>
      <c r="P20" s="2"/>
      <c r="Q20" s="2"/>
      <c r="R20" s="2"/>
    </row>
    <row r="21" spans="2:18" x14ac:dyDescent="0.2">
      <c r="B21" s="11">
        <v>44640</v>
      </c>
      <c r="C21" s="18" t="s">
        <v>90</v>
      </c>
      <c r="D21" s="16" t="s">
        <v>92</v>
      </c>
      <c r="E21" s="2">
        <v>3</v>
      </c>
      <c r="F21" s="2">
        <v>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1</v>
      </c>
      <c r="R21" s="2"/>
    </row>
    <row r="22" spans="2:18" x14ac:dyDescent="0.2">
      <c r="B22" s="11">
        <v>44654</v>
      </c>
      <c r="C22" s="18" t="s">
        <v>63</v>
      </c>
      <c r="D22" s="2" t="s">
        <v>94</v>
      </c>
      <c r="E22" s="2">
        <v>3</v>
      </c>
      <c r="F22" s="2">
        <v>3</v>
      </c>
      <c r="G22" s="2">
        <v>1</v>
      </c>
      <c r="H22" s="2"/>
      <c r="I22" s="2"/>
      <c r="J22" s="2"/>
      <c r="K22" s="2"/>
      <c r="L22" s="2"/>
      <c r="M22" s="2"/>
      <c r="N22" s="2"/>
      <c r="O22" s="2"/>
      <c r="P22" s="2"/>
      <c r="Q22" s="2">
        <v>1</v>
      </c>
      <c r="R22" s="2"/>
    </row>
    <row r="23" spans="2:18" x14ac:dyDescent="0.2">
      <c r="B23" s="11">
        <v>44681</v>
      </c>
      <c r="C23" s="18" t="s">
        <v>97</v>
      </c>
      <c r="D23" s="2" t="s">
        <v>98</v>
      </c>
      <c r="E23" s="2">
        <v>3</v>
      </c>
      <c r="F23" s="2">
        <v>3</v>
      </c>
      <c r="G23" s="2"/>
      <c r="H23" s="2">
        <v>1</v>
      </c>
      <c r="I23" s="2"/>
      <c r="J23" s="2"/>
      <c r="K23" s="2">
        <v>1</v>
      </c>
      <c r="L23" s="2"/>
      <c r="M23" s="2"/>
      <c r="N23" s="2"/>
      <c r="O23" s="2"/>
      <c r="P23" s="2"/>
      <c r="Q23" s="2">
        <v>2</v>
      </c>
      <c r="R23" s="2"/>
    </row>
    <row r="24" spans="2:18" x14ac:dyDescent="0.2">
      <c r="B24" s="11">
        <v>44703</v>
      </c>
      <c r="C24" s="18" t="s">
        <v>101</v>
      </c>
      <c r="D24" s="2" t="s">
        <v>102</v>
      </c>
      <c r="E24" s="2">
        <v>3</v>
      </c>
      <c r="F24" s="2">
        <v>3</v>
      </c>
      <c r="G24" s="2"/>
      <c r="H24" s="2">
        <v>1</v>
      </c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x14ac:dyDescent="0.2">
      <c r="B25" s="11">
        <v>44703</v>
      </c>
      <c r="C25" s="18" t="s">
        <v>101</v>
      </c>
      <c r="D25" s="2" t="s">
        <v>103</v>
      </c>
      <c r="E25" s="2">
        <v>5</v>
      </c>
      <c r="F25" s="2">
        <v>4</v>
      </c>
      <c r="G25" s="2">
        <v>2</v>
      </c>
      <c r="H25" s="2"/>
      <c r="I25" s="2"/>
      <c r="J25" s="2"/>
      <c r="K25" s="2">
        <v>4</v>
      </c>
      <c r="L25" s="2"/>
      <c r="M25" s="2">
        <v>2</v>
      </c>
      <c r="N25" s="2"/>
      <c r="O25" s="2"/>
      <c r="P25" s="2">
        <v>1</v>
      </c>
      <c r="Q25" s="2"/>
      <c r="R25" s="2"/>
    </row>
    <row r="26" spans="2:18" x14ac:dyDescent="0.2">
      <c r="B26" s="11">
        <v>44744</v>
      </c>
      <c r="C26" s="18" t="s">
        <v>97</v>
      </c>
      <c r="D26" s="2" t="s">
        <v>64</v>
      </c>
      <c r="E26" s="2">
        <v>2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1</v>
      </c>
      <c r="R26" s="2"/>
    </row>
    <row r="27" spans="2:18" x14ac:dyDescent="0.2">
      <c r="B27" s="11">
        <v>44765</v>
      </c>
      <c r="C27" s="18" t="s">
        <v>112</v>
      </c>
      <c r="D27" s="2" t="s">
        <v>114</v>
      </c>
      <c r="E27" s="2">
        <v>4</v>
      </c>
      <c r="F27" s="2">
        <v>3</v>
      </c>
      <c r="G27" s="2"/>
      <c r="H27" s="2"/>
      <c r="I27" s="2"/>
      <c r="J27" s="2">
        <v>1</v>
      </c>
      <c r="K27" s="2">
        <v>1</v>
      </c>
      <c r="L27" s="2">
        <v>1</v>
      </c>
      <c r="M27" s="2"/>
      <c r="N27" s="2"/>
      <c r="O27" s="2"/>
      <c r="P27" s="2"/>
      <c r="Q27" s="2"/>
      <c r="R27" s="2"/>
    </row>
    <row r="28" spans="2:18" x14ac:dyDescent="0.2">
      <c r="B28" s="11">
        <v>44766</v>
      </c>
      <c r="C28" s="18" t="s">
        <v>67</v>
      </c>
      <c r="D28" s="2" t="s">
        <v>115</v>
      </c>
      <c r="E28" s="2">
        <v>3</v>
      </c>
      <c r="F28" s="2">
        <v>3</v>
      </c>
      <c r="G28" s="2">
        <v>1</v>
      </c>
      <c r="H28" s="2"/>
      <c r="I28" s="2"/>
      <c r="J28" s="2"/>
      <c r="K28" s="2"/>
      <c r="L28" s="2"/>
      <c r="M28" s="2">
        <v>1</v>
      </c>
      <c r="N28" s="2"/>
      <c r="O28" s="2"/>
      <c r="P28" s="2"/>
      <c r="Q28" s="2"/>
      <c r="R28" s="2"/>
    </row>
    <row r="29" spans="2:18" x14ac:dyDescent="0.2">
      <c r="B29" s="11">
        <v>44815</v>
      </c>
      <c r="C29" s="18" t="s">
        <v>60</v>
      </c>
      <c r="D29" s="2" t="s">
        <v>117</v>
      </c>
      <c r="E29" s="2">
        <v>4</v>
      </c>
      <c r="F29" s="2">
        <v>3</v>
      </c>
      <c r="G29" s="2"/>
      <c r="H29" s="2"/>
      <c r="I29" s="2"/>
      <c r="J29" s="2"/>
      <c r="K29" s="2"/>
      <c r="L29" s="2"/>
      <c r="M29" s="2">
        <v>1</v>
      </c>
      <c r="N29" s="2"/>
      <c r="O29" s="2"/>
      <c r="P29" s="2">
        <v>1</v>
      </c>
      <c r="Q29" s="2">
        <v>1</v>
      </c>
      <c r="R29" s="2"/>
    </row>
    <row r="30" spans="2:18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">
      <c r="B35" s="11"/>
      <c r="C35" s="1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">
      <c r="B37" s="11"/>
      <c r="C37" s="1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"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">
      <c r="B39" s="11"/>
      <c r="C39" s="1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">
      <c r="B40" s="11"/>
      <c r="C40" s="1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">
      <c r="O73" s="1"/>
    </row>
    <row r="74" spans="2:18" x14ac:dyDescent="0.2">
      <c r="O74" s="1"/>
    </row>
    <row r="75" spans="2:18" x14ac:dyDescent="0.2">
      <c r="O75" s="1"/>
    </row>
    <row r="76" spans="2:18" x14ac:dyDescent="0.2">
      <c r="O76" s="1"/>
    </row>
    <row r="77" spans="2:18" x14ac:dyDescent="0.2">
      <c r="O77" s="1"/>
    </row>
    <row r="78" spans="2:18" x14ac:dyDescent="0.2">
      <c r="O78" s="1"/>
    </row>
    <row r="79" spans="2:18" x14ac:dyDescent="0.2">
      <c r="O79" s="1"/>
    </row>
    <row r="80" spans="2:18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R115"/>
  <sheetViews>
    <sheetView workbookViewId="0">
      <pane ySplit="5" topLeftCell="A6" activePane="bottomLeft" state="frozen"/>
      <selection pane="bottomLeft" activeCell="B29" sqref="B29:D29"/>
    </sheetView>
  </sheetViews>
  <sheetFormatPr defaultRowHeight="13.2" x14ac:dyDescent="0.2"/>
  <cols>
    <col min="2" max="2" width="11.33203125" bestFit="1" customWidth="1"/>
    <col min="3" max="3" width="18.77734375" bestFit="1" customWidth="1"/>
    <col min="4" max="4" width="13" bestFit="1" customWidth="1"/>
  </cols>
  <sheetData>
    <row r="2" spans="2:18" x14ac:dyDescent="0.2">
      <c r="C2" s="3" t="s">
        <v>12</v>
      </c>
      <c r="D2">
        <f>(G4+H4+I4+J4)/F4</f>
        <v>0.2153846153846154</v>
      </c>
    </row>
    <row r="3" spans="2:18" x14ac:dyDescent="0.2">
      <c r="C3" s="3" t="s">
        <v>35</v>
      </c>
      <c r="D3">
        <f>(G4+H4+I4+J4+P4)/(F4+O4+P4)</f>
        <v>0.32</v>
      </c>
    </row>
    <row r="4" spans="2:18" s="1" customFormat="1" x14ac:dyDescent="0.2">
      <c r="C4" s="40" t="s">
        <v>53</v>
      </c>
      <c r="E4" s="1">
        <f t="shared" ref="E4:R4" si="0">SUM(E6:E72)</f>
        <v>74</v>
      </c>
      <c r="F4" s="1">
        <f t="shared" si="0"/>
        <v>65</v>
      </c>
      <c r="G4" s="1">
        <f t="shared" si="0"/>
        <v>11</v>
      </c>
      <c r="H4" s="1">
        <f t="shared" si="0"/>
        <v>3</v>
      </c>
      <c r="I4" s="1">
        <f t="shared" si="0"/>
        <v>0</v>
      </c>
      <c r="J4" s="1">
        <f t="shared" si="0"/>
        <v>0</v>
      </c>
      <c r="K4" s="1">
        <f t="shared" si="0"/>
        <v>13</v>
      </c>
      <c r="L4" s="1">
        <f t="shared" si="0"/>
        <v>5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10</v>
      </c>
      <c r="Q4" s="1">
        <f t="shared" si="0"/>
        <v>7</v>
      </c>
      <c r="R4" s="1">
        <f t="shared" si="0"/>
        <v>1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44399</v>
      </c>
      <c r="C6" s="18" t="s">
        <v>43</v>
      </c>
      <c r="D6" s="2" t="s">
        <v>44</v>
      </c>
      <c r="E6" s="2">
        <v>2</v>
      </c>
      <c r="F6" s="2">
        <v>2</v>
      </c>
      <c r="G6" s="2"/>
      <c r="H6" s="2"/>
      <c r="I6" s="2"/>
      <c r="J6" s="2"/>
      <c r="K6" s="2">
        <v>1</v>
      </c>
      <c r="L6" s="2">
        <v>0</v>
      </c>
      <c r="M6" s="2"/>
      <c r="N6" s="2"/>
      <c r="O6" s="2"/>
      <c r="P6" s="2"/>
      <c r="Q6" s="2"/>
      <c r="R6" s="2"/>
    </row>
    <row r="7" spans="2:18" s="1" customFormat="1" x14ac:dyDescent="0.2">
      <c r="B7" s="11">
        <v>44423</v>
      </c>
      <c r="C7" s="2" t="s">
        <v>60</v>
      </c>
      <c r="D7" s="2" t="s">
        <v>61</v>
      </c>
      <c r="E7" s="2">
        <v>3</v>
      </c>
      <c r="F7" s="2">
        <v>2</v>
      </c>
      <c r="G7" s="2">
        <v>2</v>
      </c>
      <c r="H7" s="2"/>
      <c r="I7" s="2"/>
      <c r="J7" s="2"/>
      <c r="K7" s="2">
        <v>4</v>
      </c>
      <c r="L7" s="2"/>
      <c r="M7" s="2"/>
      <c r="N7" s="2"/>
      <c r="O7" s="2"/>
      <c r="P7" s="2">
        <v>2</v>
      </c>
      <c r="Q7" s="2"/>
      <c r="R7" s="2"/>
    </row>
    <row r="8" spans="2:18" s="1" customFormat="1" x14ac:dyDescent="0.2">
      <c r="B8" s="11">
        <v>44478</v>
      </c>
      <c r="C8" s="18" t="s">
        <v>63</v>
      </c>
      <c r="D8" s="2" t="s">
        <v>64</v>
      </c>
      <c r="E8" s="2">
        <v>3</v>
      </c>
      <c r="F8" s="2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>
        <v>44485</v>
      </c>
      <c r="C9" s="18" t="s">
        <v>43</v>
      </c>
      <c r="D9" s="2" t="s">
        <v>66</v>
      </c>
      <c r="E9" s="2">
        <v>3</v>
      </c>
      <c r="F9" s="2">
        <v>3</v>
      </c>
      <c r="G9" s="2"/>
      <c r="H9" s="2"/>
      <c r="I9" s="2"/>
      <c r="J9" s="2"/>
      <c r="K9" s="2"/>
      <c r="L9" s="2"/>
      <c r="M9" s="2"/>
      <c r="N9" s="2"/>
      <c r="O9" s="2"/>
      <c r="P9" s="2"/>
      <c r="Q9" s="2">
        <v>1</v>
      </c>
      <c r="R9" s="2"/>
    </row>
    <row r="10" spans="2:18" s="1" customFormat="1" x14ac:dyDescent="0.2">
      <c r="B10" s="11">
        <v>44485</v>
      </c>
      <c r="C10" s="18" t="s">
        <v>67</v>
      </c>
      <c r="D10" s="2" t="s">
        <v>68</v>
      </c>
      <c r="E10" s="2">
        <v>4</v>
      </c>
      <c r="F10" s="2">
        <v>4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>
        <v>44486</v>
      </c>
      <c r="C11" s="18" t="s">
        <v>71</v>
      </c>
      <c r="D11" s="2" t="s">
        <v>72</v>
      </c>
      <c r="E11" s="2">
        <v>4</v>
      </c>
      <c r="F11" s="2">
        <v>4</v>
      </c>
      <c r="G11" s="2">
        <v>1</v>
      </c>
      <c r="H11" s="2">
        <v>1</v>
      </c>
      <c r="I11" s="2"/>
      <c r="J11" s="2"/>
      <c r="K11" s="2">
        <v>2</v>
      </c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>
        <v>44486</v>
      </c>
      <c r="C12" s="18" t="s">
        <v>74</v>
      </c>
      <c r="D12" s="2" t="s">
        <v>75</v>
      </c>
      <c r="E12" s="2">
        <v>2</v>
      </c>
      <c r="F12" s="2">
        <v>2</v>
      </c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>
        <v>44618</v>
      </c>
      <c r="C13" s="18" t="s">
        <v>60</v>
      </c>
      <c r="D13" s="2" t="s">
        <v>79</v>
      </c>
      <c r="E13" s="2">
        <v>4</v>
      </c>
      <c r="F13" s="2">
        <v>3</v>
      </c>
      <c r="G13" s="2">
        <v>1</v>
      </c>
      <c r="H13" s="2"/>
      <c r="I13" s="2"/>
      <c r="J13" s="2"/>
      <c r="K13" s="2">
        <v>1</v>
      </c>
      <c r="L13" s="2"/>
      <c r="M13" s="2"/>
      <c r="N13" s="2"/>
      <c r="O13" s="2"/>
      <c r="P13" s="2">
        <v>1</v>
      </c>
      <c r="Q13" s="2">
        <v>1</v>
      </c>
      <c r="R13" s="2"/>
    </row>
    <row r="14" spans="2:18" s="1" customFormat="1" x14ac:dyDescent="0.2">
      <c r="B14" s="11">
        <v>44618</v>
      </c>
      <c r="C14" s="18" t="s">
        <v>60</v>
      </c>
      <c r="D14" s="2" t="s">
        <v>80</v>
      </c>
      <c r="E14" s="2">
        <v>3</v>
      </c>
      <c r="F14" s="2">
        <v>3</v>
      </c>
      <c r="G14" s="2">
        <v>1</v>
      </c>
      <c r="H14" s="2"/>
      <c r="I14" s="2"/>
      <c r="J14" s="2"/>
      <c r="K14" s="2">
        <v>2</v>
      </c>
      <c r="L14" s="2">
        <v>1</v>
      </c>
      <c r="M14" s="2"/>
      <c r="N14" s="2"/>
      <c r="O14" s="2"/>
      <c r="P14" s="2"/>
      <c r="Q14" s="2"/>
      <c r="R14" s="2"/>
    </row>
    <row r="15" spans="2:18" s="1" customFormat="1" x14ac:dyDescent="0.2">
      <c r="B15" s="11">
        <v>44625</v>
      </c>
      <c r="C15" s="18" t="s">
        <v>83</v>
      </c>
      <c r="D15" s="2" t="s">
        <v>84</v>
      </c>
      <c r="E15" s="2">
        <v>4</v>
      </c>
      <c r="F15" s="2">
        <v>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/>
    </row>
    <row r="16" spans="2:18" s="1" customFormat="1" x14ac:dyDescent="0.2">
      <c r="B16" s="11">
        <v>44633</v>
      </c>
      <c r="C16" s="2" t="s">
        <v>85</v>
      </c>
      <c r="D16" s="2" t="s">
        <v>86</v>
      </c>
      <c r="E16" s="2">
        <v>3</v>
      </c>
      <c r="F16" s="2">
        <v>2</v>
      </c>
      <c r="G16" s="2">
        <v>1</v>
      </c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  <c r="R16" s="2"/>
    </row>
    <row r="17" spans="2:18" s="1" customFormat="1" x14ac:dyDescent="0.2">
      <c r="B17" s="11">
        <v>44633</v>
      </c>
      <c r="C17" s="2" t="s">
        <v>88</v>
      </c>
      <c r="D17" s="2" t="s">
        <v>89</v>
      </c>
      <c r="E17" s="2">
        <v>2</v>
      </c>
      <c r="F17" s="2">
        <v>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2</v>
      </c>
      <c r="R17" s="2"/>
    </row>
    <row r="18" spans="2:18" s="1" customFormat="1" x14ac:dyDescent="0.2">
      <c r="B18" s="11">
        <v>44640</v>
      </c>
      <c r="C18" s="18" t="s">
        <v>90</v>
      </c>
      <c r="D18" s="2" t="s">
        <v>91</v>
      </c>
      <c r="E18" s="2">
        <v>3</v>
      </c>
      <c r="F18" s="2">
        <v>2</v>
      </c>
      <c r="G18" s="2"/>
      <c r="H18" s="2"/>
      <c r="I18" s="2"/>
      <c r="J18" s="2"/>
      <c r="K18" s="2">
        <v>1</v>
      </c>
      <c r="L18" s="2"/>
      <c r="M18" s="2"/>
      <c r="N18" s="2"/>
      <c r="O18" s="2"/>
      <c r="P18" s="2">
        <v>1</v>
      </c>
      <c r="Q18" s="2"/>
      <c r="R18" s="2"/>
    </row>
    <row r="19" spans="2:18" s="1" customFormat="1" x14ac:dyDescent="0.2">
      <c r="B19" s="11">
        <v>44640</v>
      </c>
      <c r="C19" s="18" t="s">
        <v>90</v>
      </c>
      <c r="D19" s="16" t="s">
        <v>92</v>
      </c>
      <c r="E19" s="2">
        <v>3</v>
      </c>
      <c r="F19" s="2">
        <v>3</v>
      </c>
      <c r="G19" s="2"/>
      <c r="H19" s="2">
        <v>1</v>
      </c>
      <c r="I19" s="2"/>
      <c r="J19" s="2"/>
      <c r="K19" s="2">
        <v>1</v>
      </c>
      <c r="L19" s="2">
        <v>1</v>
      </c>
      <c r="M19" s="2"/>
      <c r="N19" s="2"/>
      <c r="O19" s="2"/>
      <c r="P19" s="2"/>
      <c r="Q19" s="2"/>
      <c r="R19" s="2">
        <v>1</v>
      </c>
    </row>
    <row r="20" spans="2:18" s="1" customFormat="1" x14ac:dyDescent="0.2">
      <c r="B20" s="11">
        <v>44654</v>
      </c>
      <c r="C20" s="18" t="s">
        <v>63</v>
      </c>
      <c r="D20" s="2" t="s">
        <v>94</v>
      </c>
      <c r="E20" s="2">
        <v>3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>
        <v>1</v>
      </c>
      <c r="Q20" s="2"/>
      <c r="R20" s="2"/>
    </row>
    <row r="21" spans="2:18" s="1" customFormat="1" x14ac:dyDescent="0.2">
      <c r="B21" s="11">
        <v>44703</v>
      </c>
      <c r="C21" s="18" t="s">
        <v>101</v>
      </c>
      <c r="D21" s="2" t="s">
        <v>102</v>
      </c>
      <c r="E21" s="2">
        <v>3</v>
      </c>
      <c r="F21" s="2">
        <v>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1</v>
      </c>
      <c r="R21" s="2"/>
    </row>
    <row r="22" spans="2:18" s="1" customFormat="1" x14ac:dyDescent="0.2">
      <c r="B22" s="11">
        <v>44703</v>
      </c>
      <c r="C22" s="18" t="s">
        <v>101</v>
      </c>
      <c r="D22" s="2" t="s">
        <v>103</v>
      </c>
      <c r="E22" s="2">
        <v>5</v>
      </c>
      <c r="F22" s="2">
        <v>4</v>
      </c>
      <c r="G22" s="2">
        <v>1</v>
      </c>
      <c r="H22" s="2"/>
      <c r="I22" s="2"/>
      <c r="J22" s="2"/>
      <c r="K22" s="2"/>
      <c r="L22" s="2">
        <v>2</v>
      </c>
      <c r="M22" s="2"/>
      <c r="N22" s="2"/>
      <c r="O22" s="2"/>
      <c r="P22" s="2">
        <v>1</v>
      </c>
      <c r="Q22" s="2"/>
      <c r="R22" s="2"/>
    </row>
    <row r="23" spans="2:18" s="1" customFormat="1" x14ac:dyDescent="0.2">
      <c r="B23" s="11">
        <v>44716</v>
      </c>
      <c r="C23" s="18" t="s">
        <v>63</v>
      </c>
      <c r="D23" s="2" t="s">
        <v>104</v>
      </c>
      <c r="E23" s="2">
        <v>3</v>
      </c>
      <c r="F23" s="2">
        <v>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>
        <v>44723</v>
      </c>
      <c r="C24" s="18" t="s">
        <v>43</v>
      </c>
      <c r="D24" s="2" t="s">
        <v>111</v>
      </c>
      <c r="E24" s="2">
        <v>4</v>
      </c>
      <c r="F24" s="2">
        <v>3</v>
      </c>
      <c r="G24" s="2"/>
      <c r="H24" s="2"/>
      <c r="I24" s="2"/>
      <c r="J24" s="2"/>
      <c r="K24" s="2"/>
      <c r="L24" s="2">
        <v>1</v>
      </c>
      <c r="M24" s="2"/>
      <c r="N24" s="2"/>
      <c r="O24" s="2"/>
      <c r="P24" s="2">
        <v>1</v>
      </c>
      <c r="Q24" s="2"/>
      <c r="R24" s="2"/>
    </row>
    <row r="25" spans="2:18" s="1" customFormat="1" x14ac:dyDescent="0.2">
      <c r="B25" s="11">
        <v>44723</v>
      </c>
      <c r="C25" s="18" t="s">
        <v>112</v>
      </c>
      <c r="D25" s="2" t="s">
        <v>113</v>
      </c>
      <c r="E25" s="2">
        <v>2</v>
      </c>
      <c r="F25" s="2">
        <v>2</v>
      </c>
      <c r="G25" s="2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>
        <v>44744</v>
      </c>
      <c r="C26" s="18" t="s">
        <v>97</v>
      </c>
      <c r="D26" s="2" t="s">
        <v>64</v>
      </c>
      <c r="E26" s="2">
        <v>2</v>
      </c>
      <c r="F26" s="2">
        <v>2</v>
      </c>
      <c r="G26" s="2">
        <v>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>
        <v>44765</v>
      </c>
      <c r="C27" s="18" t="s">
        <v>112</v>
      </c>
      <c r="D27" s="2" t="s">
        <v>114</v>
      </c>
      <c r="E27" s="2">
        <v>3</v>
      </c>
      <c r="F27" s="2">
        <v>2</v>
      </c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/>
    </row>
    <row r="28" spans="2:18" s="1" customFormat="1" x14ac:dyDescent="0.2">
      <c r="B28" s="11">
        <v>44766</v>
      </c>
      <c r="C28" s="18" t="s">
        <v>67</v>
      </c>
      <c r="D28" s="2" t="s">
        <v>115</v>
      </c>
      <c r="E28" s="2">
        <v>3</v>
      </c>
      <c r="F28" s="2">
        <v>3</v>
      </c>
      <c r="G28" s="2"/>
      <c r="H28" s="2">
        <v>1</v>
      </c>
      <c r="I28" s="2"/>
      <c r="J28" s="2"/>
      <c r="K28" s="2">
        <v>1</v>
      </c>
      <c r="L28" s="2"/>
      <c r="M28" s="2"/>
      <c r="N28" s="2"/>
      <c r="O28" s="2"/>
      <c r="P28" s="2"/>
      <c r="Q28" s="2">
        <v>1</v>
      </c>
      <c r="R28" s="2"/>
    </row>
    <row r="29" spans="2:18" s="1" customFormat="1" x14ac:dyDescent="0.2">
      <c r="B29" s="11">
        <v>44815</v>
      </c>
      <c r="C29" s="18" t="s">
        <v>60</v>
      </c>
      <c r="D29" s="2" t="s">
        <v>117</v>
      </c>
      <c r="E29" s="2">
        <v>3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1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11"/>
      <c r="C37" s="1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11"/>
      <c r="C39" s="1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11"/>
      <c r="C40" s="1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pans="15:15" s="1" customFormat="1" x14ac:dyDescent="0.2"/>
    <row r="82" spans="15:15" s="1" customFormat="1" x14ac:dyDescent="0.2"/>
    <row r="83" spans="15:15" s="1" customFormat="1" x14ac:dyDescent="0.2"/>
    <row r="84" spans="15:15" s="1" customFormat="1" x14ac:dyDescent="0.2"/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R115"/>
  <sheetViews>
    <sheetView workbookViewId="0">
      <pane ySplit="5" topLeftCell="A6" activePane="bottomLeft" state="frozen"/>
      <selection activeCell="B1" sqref="B1"/>
      <selection pane="bottomLeft" activeCell="B31" sqref="B31:D31"/>
    </sheetView>
  </sheetViews>
  <sheetFormatPr defaultRowHeight="13.2" x14ac:dyDescent="0.2"/>
  <cols>
    <col min="2" max="2" width="11.6640625" bestFit="1" customWidth="1"/>
    <col min="3" max="3" width="19.4414062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0.1276595744680851</v>
      </c>
    </row>
    <row r="3" spans="2:18" x14ac:dyDescent="0.2">
      <c r="C3" s="3" t="s">
        <v>35</v>
      </c>
      <c r="D3">
        <f>(G4+H4+I4+J4+P4)/(F4+O4+P4)</f>
        <v>0.2807017543859649</v>
      </c>
    </row>
    <row r="4" spans="2:18" s="1" customFormat="1" x14ac:dyDescent="0.2">
      <c r="C4" s="40" t="s">
        <v>59</v>
      </c>
      <c r="E4" s="1">
        <f t="shared" ref="E4:R4" si="0">SUM(E6:E72)</f>
        <v>61</v>
      </c>
      <c r="F4" s="1">
        <f t="shared" si="0"/>
        <v>47</v>
      </c>
      <c r="G4" s="1">
        <f t="shared" si="0"/>
        <v>6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6</v>
      </c>
      <c r="L4" s="1">
        <f t="shared" si="0"/>
        <v>2</v>
      </c>
      <c r="M4" s="1">
        <f t="shared" si="0"/>
        <v>0</v>
      </c>
      <c r="N4" s="1">
        <f t="shared" si="0"/>
        <v>3</v>
      </c>
      <c r="O4" s="1">
        <f>SUM(O6:O72)</f>
        <v>0</v>
      </c>
      <c r="P4" s="1">
        <f t="shared" si="0"/>
        <v>10</v>
      </c>
      <c r="Q4" s="1">
        <f t="shared" si="0"/>
        <v>7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44399</v>
      </c>
      <c r="C6" s="18" t="s">
        <v>43</v>
      </c>
      <c r="D6" s="2" t="s">
        <v>44</v>
      </c>
      <c r="E6" s="2">
        <v>2</v>
      </c>
      <c r="F6" s="2">
        <v>2</v>
      </c>
      <c r="G6" s="2">
        <v>1</v>
      </c>
      <c r="H6" s="2"/>
      <c r="I6" s="2"/>
      <c r="J6" s="2"/>
      <c r="K6" s="2">
        <v>1</v>
      </c>
      <c r="L6" s="2"/>
      <c r="M6" s="2"/>
      <c r="N6" s="2"/>
      <c r="O6" s="2"/>
      <c r="P6" s="2"/>
      <c r="Q6" s="2"/>
      <c r="R6" s="2"/>
    </row>
    <row r="7" spans="2:18" s="1" customFormat="1" x14ac:dyDescent="0.2">
      <c r="B7" s="11">
        <v>44401</v>
      </c>
      <c r="C7" s="2" t="s">
        <v>46</v>
      </c>
      <c r="D7" s="2" t="s">
        <v>47</v>
      </c>
      <c r="E7" s="2">
        <v>3</v>
      </c>
      <c r="F7" s="2">
        <v>2</v>
      </c>
      <c r="G7" s="2"/>
      <c r="H7" s="2"/>
      <c r="I7" s="2"/>
      <c r="J7" s="2"/>
      <c r="K7" s="2"/>
      <c r="L7" s="2"/>
      <c r="M7" s="2"/>
      <c r="N7" s="2">
        <v>1</v>
      </c>
      <c r="O7" s="2"/>
      <c r="P7" s="2"/>
      <c r="Q7" s="2"/>
      <c r="R7" s="2"/>
    </row>
    <row r="8" spans="2:18" s="1" customFormat="1" x14ac:dyDescent="0.2">
      <c r="B8" s="11">
        <v>44423</v>
      </c>
      <c r="C8" s="2" t="s">
        <v>60</v>
      </c>
      <c r="D8" s="2" t="s">
        <v>61</v>
      </c>
      <c r="E8" s="2">
        <v>3</v>
      </c>
      <c r="F8" s="2">
        <v>0</v>
      </c>
      <c r="G8" s="2"/>
      <c r="H8" s="2"/>
      <c r="I8" s="2"/>
      <c r="J8" s="2"/>
      <c r="K8" s="2">
        <v>2</v>
      </c>
      <c r="L8" s="2"/>
      <c r="M8" s="2"/>
      <c r="N8" s="2"/>
      <c r="O8" s="2"/>
      <c r="P8" s="2">
        <v>3</v>
      </c>
      <c r="Q8" s="2"/>
      <c r="R8" s="2"/>
    </row>
    <row r="9" spans="2:18" s="1" customFormat="1" x14ac:dyDescent="0.2">
      <c r="B9" s="11">
        <v>44478</v>
      </c>
      <c r="C9" s="18" t="s">
        <v>63</v>
      </c>
      <c r="D9" s="2" t="s">
        <v>64</v>
      </c>
      <c r="E9" s="2">
        <v>2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>
        <v>1</v>
      </c>
      <c r="Q9" s="2"/>
      <c r="R9" s="2"/>
    </row>
    <row r="10" spans="2:18" s="1" customFormat="1" x14ac:dyDescent="0.2">
      <c r="B10" s="11">
        <v>44485</v>
      </c>
      <c r="C10" s="18" t="s">
        <v>43</v>
      </c>
      <c r="D10" s="2" t="s">
        <v>66</v>
      </c>
      <c r="E10" s="2">
        <v>2</v>
      </c>
      <c r="F10" s="2">
        <v>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2</v>
      </c>
      <c r="R10" s="2"/>
    </row>
    <row r="11" spans="2:18" s="1" customFormat="1" x14ac:dyDescent="0.2">
      <c r="B11" s="11">
        <v>44485</v>
      </c>
      <c r="C11" s="18" t="s">
        <v>67</v>
      </c>
      <c r="D11" s="2" t="s">
        <v>68</v>
      </c>
      <c r="E11" s="2">
        <v>3</v>
      </c>
      <c r="F11" s="2">
        <v>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>
        <v>44486</v>
      </c>
      <c r="C12" s="18" t="s">
        <v>71</v>
      </c>
      <c r="D12" s="2" t="s">
        <v>72</v>
      </c>
      <c r="E12" s="2">
        <v>3</v>
      </c>
      <c r="F12" s="2">
        <v>2</v>
      </c>
      <c r="G12" s="2"/>
      <c r="H12" s="2"/>
      <c r="I12" s="2"/>
      <c r="J12" s="2"/>
      <c r="K12" s="2"/>
      <c r="L12" s="2"/>
      <c r="M12" s="2"/>
      <c r="N12" s="2">
        <v>1</v>
      </c>
      <c r="O12" s="2"/>
      <c r="P12" s="2"/>
      <c r="Q12" s="2"/>
      <c r="R12" s="2"/>
    </row>
    <row r="13" spans="2:18" s="1" customFormat="1" x14ac:dyDescent="0.2">
      <c r="B13" s="11">
        <v>44486</v>
      </c>
      <c r="C13" s="18" t="s">
        <v>74</v>
      </c>
      <c r="D13" s="2" t="s">
        <v>75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>
        <v>44618</v>
      </c>
      <c r="C14" s="18" t="s">
        <v>60</v>
      </c>
      <c r="D14" s="2" t="s">
        <v>79</v>
      </c>
      <c r="E14" s="2">
        <v>3</v>
      </c>
      <c r="F14" s="2">
        <v>1</v>
      </c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2</v>
      </c>
      <c r="Q14" s="2"/>
      <c r="R14" s="2"/>
    </row>
    <row r="15" spans="2:18" s="1" customFormat="1" x14ac:dyDescent="0.2">
      <c r="B15" s="11">
        <v>44618</v>
      </c>
      <c r="C15" s="18" t="s">
        <v>60</v>
      </c>
      <c r="D15" s="2" t="s">
        <v>80</v>
      </c>
      <c r="E15" s="2">
        <v>2</v>
      </c>
      <c r="F15" s="2">
        <v>1</v>
      </c>
      <c r="G15" s="2">
        <v>1</v>
      </c>
      <c r="H15" s="2"/>
      <c r="I15" s="2"/>
      <c r="J15" s="2"/>
      <c r="K15" s="2"/>
      <c r="L15" s="2"/>
      <c r="M15" s="2"/>
      <c r="N15" s="2"/>
      <c r="O15" s="2"/>
      <c r="P15" s="2">
        <v>1</v>
      </c>
      <c r="Q15" s="2"/>
      <c r="R15" s="2"/>
    </row>
    <row r="16" spans="2:18" s="1" customFormat="1" x14ac:dyDescent="0.2">
      <c r="B16" s="11">
        <v>44625</v>
      </c>
      <c r="C16" s="18" t="s">
        <v>83</v>
      </c>
      <c r="D16" s="2" t="s">
        <v>84</v>
      </c>
      <c r="E16" s="2">
        <v>3</v>
      </c>
      <c r="F16" s="2">
        <v>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>
        <v>44633</v>
      </c>
      <c r="C17" s="2" t="s">
        <v>85</v>
      </c>
      <c r="D17" s="2" t="s">
        <v>86</v>
      </c>
      <c r="E17" s="2">
        <v>3</v>
      </c>
      <c r="F17" s="2">
        <v>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11">
        <v>44633</v>
      </c>
      <c r="C18" s="2" t="s">
        <v>88</v>
      </c>
      <c r="D18" s="2" t="s">
        <v>89</v>
      </c>
      <c r="E18" s="2">
        <v>2</v>
      </c>
      <c r="F18" s="2">
        <v>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11">
        <v>44640</v>
      </c>
      <c r="C19" s="18" t="s">
        <v>90</v>
      </c>
      <c r="D19" s="2" t="s">
        <v>91</v>
      </c>
      <c r="E19" s="2">
        <v>3</v>
      </c>
      <c r="F19" s="2">
        <v>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1</v>
      </c>
      <c r="R19" s="2"/>
    </row>
    <row r="20" spans="2:18" s="1" customFormat="1" x14ac:dyDescent="0.2">
      <c r="B20" s="11">
        <v>44640</v>
      </c>
      <c r="C20" s="18" t="s">
        <v>90</v>
      </c>
      <c r="D20" s="16" t="s">
        <v>92</v>
      </c>
      <c r="E20" s="2">
        <v>2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>
        <v>44654</v>
      </c>
      <c r="C21" s="18" t="s">
        <v>63</v>
      </c>
      <c r="D21" s="2" t="s">
        <v>94</v>
      </c>
      <c r="E21" s="2">
        <v>2</v>
      </c>
      <c r="F21" s="2"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1</v>
      </c>
      <c r="R21" s="2"/>
    </row>
    <row r="22" spans="2:18" s="1" customFormat="1" x14ac:dyDescent="0.2">
      <c r="B22" s="11">
        <v>44681</v>
      </c>
      <c r="C22" s="18" t="s">
        <v>97</v>
      </c>
      <c r="D22" s="2" t="s">
        <v>98</v>
      </c>
      <c r="E22" s="2">
        <v>2</v>
      </c>
      <c r="F22" s="2">
        <v>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>
        <v>44703</v>
      </c>
      <c r="C23" s="18" t="s">
        <v>101</v>
      </c>
      <c r="D23" s="2" t="s">
        <v>102</v>
      </c>
      <c r="E23" s="2">
        <v>2</v>
      </c>
      <c r="F23" s="2">
        <v>2</v>
      </c>
      <c r="G23" s="2">
        <v>1</v>
      </c>
      <c r="H23" s="2"/>
      <c r="I23" s="2"/>
      <c r="J23" s="2"/>
      <c r="K23" s="2">
        <v>1</v>
      </c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>
        <v>44703</v>
      </c>
      <c r="C24" s="18" t="s">
        <v>101</v>
      </c>
      <c r="D24" s="2" t="s">
        <v>103</v>
      </c>
      <c r="E24" s="2">
        <v>4</v>
      </c>
      <c r="F24" s="2">
        <v>3</v>
      </c>
      <c r="G24" s="2">
        <v>1</v>
      </c>
      <c r="H24" s="2"/>
      <c r="I24" s="2"/>
      <c r="J24" s="2"/>
      <c r="K24" s="2"/>
      <c r="L24" s="2">
        <v>1</v>
      </c>
      <c r="M24" s="2"/>
      <c r="N24" s="2"/>
      <c r="O24" s="2"/>
      <c r="P24" s="2">
        <v>1</v>
      </c>
      <c r="Q24" s="2"/>
      <c r="R24" s="2"/>
    </row>
    <row r="25" spans="2:18" s="1" customFormat="1" x14ac:dyDescent="0.2">
      <c r="B25" s="11">
        <v>44716</v>
      </c>
      <c r="C25" s="18" t="s">
        <v>63</v>
      </c>
      <c r="D25" s="2" t="s">
        <v>104</v>
      </c>
      <c r="E25" s="2">
        <v>2</v>
      </c>
      <c r="F25" s="2">
        <v>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1</v>
      </c>
      <c r="R25" s="2"/>
    </row>
    <row r="26" spans="2:18" s="1" customFormat="1" x14ac:dyDescent="0.2">
      <c r="B26" s="11">
        <v>44723</v>
      </c>
      <c r="C26" s="18" t="s">
        <v>43</v>
      </c>
      <c r="D26" s="2" t="s">
        <v>111</v>
      </c>
      <c r="E26" s="2">
        <v>3</v>
      </c>
      <c r="F26" s="2">
        <v>1</v>
      </c>
      <c r="G26" s="2">
        <v>1</v>
      </c>
      <c r="H26" s="2"/>
      <c r="I26" s="2"/>
      <c r="J26" s="2"/>
      <c r="K26" s="2"/>
      <c r="L26" s="2">
        <v>1</v>
      </c>
      <c r="M26" s="2"/>
      <c r="N26" s="2">
        <v>1</v>
      </c>
      <c r="O26" s="2"/>
      <c r="P26" s="2">
        <v>1</v>
      </c>
      <c r="Q26" s="2"/>
      <c r="R26" s="2"/>
    </row>
    <row r="27" spans="2:18" s="1" customFormat="1" x14ac:dyDescent="0.2">
      <c r="B27" s="11">
        <v>44723</v>
      </c>
      <c r="C27" s="18" t="s">
        <v>112</v>
      </c>
      <c r="D27" s="2" t="s">
        <v>113</v>
      </c>
      <c r="E27" s="2">
        <v>1</v>
      </c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1</v>
      </c>
      <c r="R27" s="2"/>
    </row>
    <row r="28" spans="2:18" s="1" customFormat="1" x14ac:dyDescent="0.2">
      <c r="B28" s="11">
        <v>44744</v>
      </c>
      <c r="C28" s="18" t="s">
        <v>97</v>
      </c>
      <c r="D28" s="2" t="s">
        <v>64</v>
      </c>
      <c r="E28" s="2">
        <v>2</v>
      </c>
      <c r="F28" s="2">
        <v>2</v>
      </c>
      <c r="G28" s="2">
        <v>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>
        <v>44765</v>
      </c>
      <c r="C29" s="18" t="s">
        <v>112</v>
      </c>
      <c r="D29" s="2" t="s">
        <v>114</v>
      </c>
      <c r="E29" s="2">
        <v>3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  <c r="R29" s="2"/>
    </row>
    <row r="30" spans="2:18" s="1" customFormat="1" x14ac:dyDescent="0.2">
      <c r="B30" s="11">
        <v>44766</v>
      </c>
      <c r="C30" s="18" t="s">
        <v>67</v>
      </c>
      <c r="D30" s="2" t="s">
        <v>115</v>
      </c>
      <c r="E30" s="2">
        <v>2</v>
      </c>
      <c r="F30" s="2">
        <v>2</v>
      </c>
      <c r="G30" s="2"/>
      <c r="H30" s="2"/>
      <c r="I30" s="2"/>
      <c r="J30" s="2"/>
      <c r="K30" s="2">
        <v>1</v>
      </c>
      <c r="L30" s="2"/>
      <c r="M30" s="2"/>
      <c r="N30" s="2"/>
      <c r="O30" s="2"/>
      <c r="P30" s="2"/>
      <c r="Q30" s="2">
        <v>1</v>
      </c>
      <c r="R30" s="2"/>
    </row>
    <row r="31" spans="2:18" s="1" customFormat="1" x14ac:dyDescent="0.2">
      <c r="B31" s="11">
        <v>44815</v>
      </c>
      <c r="C31" s="18" t="s">
        <v>60</v>
      </c>
      <c r="D31" s="2" t="s">
        <v>117</v>
      </c>
      <c r="E31" s="2">
        <v>1</v>
      </c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pans="15:15" s="1" customFormat="1" x14ac:dyDescent="0.2"/>
    <row r="82" spans="15:15" s="1" customFormat="1" x14ac:dyDescent="0.2"/>
    <row r="83" spans="15:15" s="1" customFormat="1" x14ac:dyDescent="0.2"/>
    <row r="84" spans="15:15" s="1" customFormat="1" x14ac:dyDescent="0.2"/>
    <row r="85" spans="15:15" s="1" customFormat="1" x14ac:dyDescent="0.2"/>
    <row r="86" spans="15:15" s="1" customFormat="1" x14ac:dyDescent="0.2"/>
    <row r="87" spans="15:15" s="1" customFormat="1" x14ac:dyDescent="0.2"/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R115"/>
  <sheetViews>
    <sheetView workbookViewId="0">
      <selection activeCell="B29" sqref="B29:D29"/>
    </sheetView>
  </sheetViews>
  <sheetFormatPr defaultRowHeight="13.2" x14ac:dyDescent="0.2"/>
  <cols>
    <col min="2" max="2" width="11.6640625" bestFit="1" customWidth="1"/>
    <col min="3" max="3" width="19.44140625" bestFit="1" customWidth="1"/>
    <col min="4" max="4" width="13" bestFit="1" customWidth="1"/>
  </cols>
  <sheetData>
    <row r="2" spans="2:18" x14ac:dyDescent="0.2">
      <c r="C2" s="3" t="s">
        <v>12</v>
      </c>
      <c r="D2">
        <f>(G4+H4+I4+J4)/F4</f>
        <v>0.15789473684210525</v>
      </c>
    </row>
    <row r="3" spans="2:18" x14ac:dyDescent="0.2">
      <c r="C3" s="3" t="s">
        <v>36</v>
      </c>
      <c r="D3">
        <f>(G4+H4+I4+J4+P4)/(F4+O4+P4)</f>
        <v>0.23809523809523808</v>
      </c>
    </row>
    <row r="4" spans="2:18" s="1" customFormat="1" x14ac:dyDescent="0.2">
      <c r="C4" s="40" t="s">
        <v>58</v>
      </c>
      <c r="E4" s="1">
        <f t="shared" ref="E4:R4" si="0">SUM(E6:E72)</f>
        <v>65</v>
      </c>
      <c r="F4" s="1">
        <f t="shared" si="0"/>
        <v>57</v>
      </c>
      <c r="G4" s="1">
        <f t="shared" si="0"/>
        <v>7</v>
      </c>
      <c r="H4" s="1">
        <f t="shared" si="0"/>
        <v>1</v>
      </c>
      <c r="I4" s="1">
        <f t="shared" si="0"/>
        <v>1</v>
      </c>
      <c r="J4" s="1">
        <f t="shared" si="0"/>
        <v>0</v>
      </c>
      <c r="K4" s="1">
        <f t="shared" si="0"/>
        <v>4</v>
      </c>
      <c r="L4" s="1">
        <f t="shared" si="0"/>
        <v>5</v>
      </c>
      <c r="M4" s="1">
        <f t="shared" si="0"/>
        <v>0</v>
      </c>
      <c r="N4" s="1">
        <f t="shared" si="0"/>
        <v>1</v>
      </c>
      <c r="O4" s="1">
        <f>SUM(O6:O72)</f>
        <v>0</v>
      </c>
      <c r="P4" s="1">
        <f t="shared" si="0"/>
        <v>6</v>
      </c>
      <c r="Q4" s="1">
        <f t="shared" si="0"/>
        <v>13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44399</v>
      </c>
      <c r="C6" s="18" t="s">
        <v>43</v>
      </c>
      <c r="D6" s="2" t="s">
        <v>44</v>
      </c>
      <c r="E6" s="2">
        <v>3</v>
      </c>
      <c r="F6" s="2">
        <v>3</v>
      </c>
      <c r="G6" s="2"/>
      <c r="H6" s="2"/>
      <c r="I6" s="2"/>
      <c r="J6" s="2"/>
      <c r="K6" s="2"/>
      <c r="L6" s="2"/>
      <c r="M6" s="2"/>
      <c r="N6" s="2"/>
      <c r="O6" s="2"/>
      <c r="P6" s="2"/>
      <c r="Q6" s="2">
        <v>2</v>
      </c>
      <c r="R6" s="2"/>
    </row>
    <row r="7" spans="2:18" s="1" customFormat="1" x14ac:dyDescent="0.2">
      <c r="B7" s="11">
        <v>44401</v>
      </c>
      <c r="C7" s="2" t="s">
        <v>46</v>
      </c>
      <c r="D7" s="2" t="s">
        <v>47</v>
      </c>
      <c r="E7" s="2">
        <v>3</v>
      </c>
      <c r="F7" s="2">
        <v>3</v>
      </c>
      <c r="G7" s="2">
        <v>1</v>
      </c>
      <c r="H7" s="2"/>
      <c r="I7" s="2"/>
      <c r="J7" s="2"/>
      <c r="K7" s="2">
        <v>1</v>
      </c>
      <c r="L7" s="2"/>
      <c r="M7" s="2"/>
      <c r="N7" s="2"/>
      <c r="O7" s="2"/>
      <c r="P7" s="2"/>
      <c r="Q7" s="2"/>
      <c r="R7" s="2"/>
    </row>
    <row r="8" spans="2:18" s="1" customFormat="1" x14ac:dyDescent="0.2">
      <c r="B8" s="49">
        <v>44408</v>
      </c>
      <c r="C8" s="16" t="s">
        <v>49</v>
      </c>
      <c r="D8" s="16" t="s">
        <v>50</v>
      </c>
      <c r="E8" s="2">
        <v>3</v>
      </c>
      <c r="F8" s="2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</row>
    <row r="9" spans="2:18" s="1" customFormat="1" x14ac:dyDescent="0.2">
      <c r="B9" s="11">
        <v>44478</v>
      </c>
      <c r="C9" s="18" t="s">
        <v>63</v>
      </c>
      <c r="D9" s="2" t="s">
        <v>64</v>
      </c>
      <c r="E9" s="2">
        <v>2</v>
      </c>
      <c r="F9" s="2">
        <v>2</v>
      </c>
      <c r="G9" s="2"/>
      <c r="H9" s="2"/>
      <c r="I9" s="2"/>
      <c r="J9" s="2"/>
      <c r="K9" s="2"/>
      <c r="L9" s="2"/>
      <c r="M9" s="2"/>
      <c r="N9" s="2"/>
      <c r="O9" s="2"/>
      <c r="P9" s="2"/>
      <c r="Q9" s="2">
        <v>1</v>
      </c>
      <c r="R9" s="2"/>
    </row>
    <row r="10" spans="2:18" s="1" customFormat="1" x14ac:dyDescent="0.2">
      <c r="B10" s="11">
        <v>44485</v>
      </c>
      <c r="C10" s="18" t="s">
        <v>43</v>
      </c>
      <c r="D10" s="2" t="s">
        <v>66</v>
      </c>
      <c r="E10" s="2">
        <v>2</v>
      </c>
      <c r="F10" s="2">
        <v>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>
        <v>44485</v>
      </c>
      <c r="C11" s="18" t="s">
        <v>67</v>
      </c>
      <c r="D11" s="2" t="s">
        <v>68</v>
      </c>
      <c r="E11" s="2">
        <v>3</v>
      </c>
      <c r="F11" s="2">
        <v>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1</v>
      </c>
      <c r="R11" s="2"/>
    </row>
    <row r="12" spans="2:18" s="1" customFormat="1" x14ac:dyDescent="0.2">
      <c r="B12" s="11">
        <v>44486</v>
      </c>
      <c r="C12" s="18" t="s">
        <v>71</v>
      </c>
      <c r="D12" s="2" t="s">
        <v>72</v>
      </c>
      <c r="E12" s="2">
        <v>3</v>
      </c>
      <c r="F12" s="2">
        <v>0</v>
      </c>
      <c r="G12" s="2"/>
      <c r="H12" s="2"/>
      <c r="I12" s="2"/>
      <c r="J12" s="2"/>
      <c r="K12" s="2">
        <v>1</v>
      </c>
      <c r="L12" s="2"/>
      <c r="M12" s="2"/>
      <c r="N12" s="2"/>
      <c r="O12" s="2"/>
      <c r="P12" s="2">
        <v>3</v>
      </c>
      <c r="Q12" s="2"/>
      <c r="R12" s="2"/>
    </row>
    <row r="13" spans="2:18" s="1" customFormat="1" x14ac:dyDescent="0.2">
      <c r="B13" s="11">
        <v>44486</v>
      </c>
      <c r="C13" s="18" t="s">
        <v>74</v>
      </c>
      <c r="D13" s="2" t="s">
        <v>75</v>
      </c>
      <c r="E13" s="2">
        <v>2</v>
      </c>
      <c r="F13" s="2">
        <v>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2</v>
      </c>
      <c r="R13" s="2"/>
    </row>
    <row r="14" spans="2:18" s="1" customFormat="1" x14ac:dyDescent="0.2">
      <c r="B14" s="11">
        <v>44618</v>
      </c>
      <c r="C14" s="18" t="s">
        <v>60</v>
      </c>
      <c r="D14" s="2" t="s">
        <v>79</v>
      </c>
      <c r="E14" s="2">
        <v>3</v>
      </c>
      <c r="F14" s="2">
        <v>2</v>
      </c>
      <c r="G14" s="2"/>
      <c r="H14" s="2"/>
      <c r="I14" s="2"/>
      <c r="J14" s="2"/>
      <c r="K14" s="2"/>
      <c r="L14" s="2"/>
      <c r="M14" s="2"/>
      <c r="N14" s="2">
        <v>1</v>
      </c>
      <c r="O14" s="2"/>
      <c r="P14" s="2"/>
      <c r="Q14" s="2"/>
      <c r="R14" s="2"/>
    </row>
    <row r="15" spans="2:18" s="1" customFormat="1" x14ac:dyDescent="0.2">
      <c r="B15" s="11">
        <v>44618</v>
      </c>
      <c r="C15" s="18" t="s">
        <v>60</v>
      </c>
      <c r="D15" s="2" t="s">
        <v>80</v>
      </c>
      <c r="E15" s="2">
        <v>2</v>
      </c>
      <c r="F15" s="2">
        <v>2</v>
      </c>
      <c r="G15" s="2"/>
      <c r="H15" s="2"/>
      <c r="I15" s="2"/>
      <c r="J15" s="2"/>
      <c r="K15" s="2">
        <v>1</v>
      </c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>
        <v>44625</v>
      </c>
      <c r="C16" s="18" t="s">
        <v>83</v>
      </c>
      <c r="D16" s="2" t="s">
        <v>84</v>
      </c>
      <c r="E16" s="2">
        <v>3</v>
      </c>
      <c r="F16" s="2">
        <v>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>
        <v>44633</v>
      </c>
      <c r="C17" s="2" t="s">
        <v>85</v>
      </c>
      <c r="D17" s="2" t="s">
        <v>86</v>
      </c>
      <c r="E17" s="2">
        <v>3</v>
      </c>
      <c r="F17" s="2">
        <v>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11">
        <v>44633</v>
      </c>
      <c r="C18" s="2" t="s">
        <v>88</v>
      </c>
      <c r="D18" s="2" t="s">
        <v>89</v>
      </c>
      <c r="E18" s="2">
        <v>2</v>
      </c>
      <c r="F18" s="2">
        <v>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1</v>
      </c>
      <c r="R18" s="2"/>
    </row>
    <row r="19" spans="2:18" s="1" customFormat="1" x14ac:dyDescent="0.2">
      <c r="B19" s="11">
        <v>44640</v>
      </c>
      <c r="C19" s="18" t="s">
        <v>90</v>
      </c>
      <c r="D19" s="2" t="s">
        <v>91</v>
      </c>
      <c r="E19" s="2">
        <v>3</v>
      </c>
      <c r="F19" s="2">
        <v>2</v>
      </c>
      <c r="G19" s="2">
        <v>1</v>
      </c>
      <c r="H19" s="2"/>
      <c r="I19" s="2"/>
      <c r="J19" s="2"/>
      <c r="K19" s="2"/>
      <c r="L19" s="2">
        <v>1</v>
      </c>
      <c r="M19" s="2"/>
      <c r="N19" s="2"/>
      <c r="O19" s="2"/>
      <c r="P19" s="2">
        <v>1</v>
      </c>
      <c r="Q19" s="2"/>
      <c r="R19" s="2"/>
    </row>
    <row r="20" spans="2:18" s="1" customFormat="1" x14ac:dyDescent="0.2">
      <c r="B20" s="11">
        <v>44640</v>
      </c>
      <c r="C20" s="18" t="s">
        <v>90</v>
      </c>
      <c r="D20" s="16" t="s">
        <v>92</v>
      </c>
      <c r="E20" s="2">
        <v>2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>
        <v>44654</v>
      </c>
      <c r="C21" s="18" t="s">
        <v>63</v>
      </c>
      <c r="D21" s="2" t="s">
        <v>94</v>
      </c>
      <c r="E21" s="2">
        <v>2</v>
      </c>
      <c r="F21" s="2">
        <v>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1</v>
      </c>
      <c r="R21" s="2"/>
    </row>
    <row r="22" spans="2:18" s="1" customFormat="1" x14ac:dyDescent="0.2">
      <c r="B22" s="11">
        <v>44681</v>
      </c>
      <c r="C22" s="18" t="s">
        <v>97</v>
      </c>
      <c r="D22" s="2" t="s">
        <v>98</v>
      </c>
      <c r="E22" s="2">
        <v>3</v>
      </c>
      <c r="F22" s="2">
        <v>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</v>
      </c>
      <c r="R22" s="2"/>
    </row>
    <row r="23" spans="2:18" s="1" customFormat="1" x14ac:dyDescent="0.2">
      <c r="B23" s="11">
        <v>44703</v>
      </c>
      <c r="C23" s="18" t="s">
        <v>101</v>
      </c>
      <c r="D23" s="2" t="s">
        <v>102</v>
      </c>
      <c r="E23" s="2">
        <v>3</v>
      </c>
      <c r="F23" s="2">
        <v>2</v>
      </c>
      <c r="G23" s="2">
        <v>1</v>
      </c>
      <c r="H23" s="2"/>
      <c r="I23" s="2"/>
      <c r="J23" s="2"/>
      <c r="K23" s="2"/>
      <c r="L23" s="2"/>
      <c r="M23" s="2"/>
      <c r="N23" s="2"/>
      <c r="O23" s="2"/>
      <c r="P23" s="2">
        <v>1</v>
      </c>
      <c r="Q23" s="2">
        <v>1</v>
      </c>
      <c r="R23" s="2"/>
    </row>
    <row r="24" spans="2:18" s="1" customFormat="1" x14ac:dyDescent="0.2">
      <c r="B24" s="11">
        <v>44703</v>
      </c>
      <c r="C24" s="18" t="s">
        <v>101</v>
      </c>
      <c r="D24" s="2" t="s">
        <v>103</v>
      </c>
      <c r="E24" s="2">
        <v>5</v>
      </c>
      <c r="F24" s="2">
        <v>5</v>
      </c>
      <c r="G24" s="2"/>
      <c r="H24" s="2">
        <v>1</v>
      </c>
      <c r="I24" s="2">
        <v>1</v>
      </c>
      <c r="J24" s="2"/>
      <c r="K24" s="2">
        <v>1</v>
      </c>
      <c r="L24" s="2">
        <v>2</v>
      </c>
      <c r="M24" s="2"/>
      <c r="N24" s="2"/>
      <c r="O24" s="2"/>
      <c r="P24" s="2"/>
      <c r="Q24" s="2"/>
      <c r="R24" s="2"/>
    </row>
    <row r="25" spans="2:18" s="1" customFormat="1" x14ac:dyDescent="0.2">
      <c r="B25" s="11">
        <v>44716</v>
      </c>
      <c r="C25" s="18" t="s">
        <v>63</v>
      </c>
      <c r="D25" s="2" t="s">
        <v>104</v>
      </c>
      <c r="E25" s="2">
        <v>2</v>
      </c>
      <c r="F25" s="2">
        <v>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>
        <v>44723</v>
      </c>
      <c r="C26" s="18" t="s">
        <v>43</v>
      </c>
      <c r="D26" s="2" t="s">
        <v>111</v>
      </c>
      <c r="E26" s="2">
        <v>3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>
        <v>1</v>
      </c>
      <c r="Q26" s="2"/>
      <c r="R26" s="2"/>
    </row>
    <row r="27" spans="2:18" s="1" customFormat="1" x14ac:dyDescent="0.2">
      <c r="B27" s="11">
        <v>44723</v>
      </c>
      <c r="C27" s="18" t="s">
        <v>112</v>
      </c>
      <c r="D27" s="2" t="s">
        <v>113</v>
      </c>
      <c r="E27" s="2">
        <v>2</v>
      </c>
      <c r="F27" s="2">
        <v>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2</v>
      </c>
      <c r="R27" s="2"/>
    </row>
    <row r="28" spans="2:18" s="1" customFormat="1" x14ac:dyDescent="0.2">
      <c r="B28" s="11">
        <v>44765</v>
      </c>
      <c r="C28" s="18" t="s">
        <v>112</v>
      </c>
      <c r="D28" s="2" t="s">
        <v>114</v>
      </c>
      <c r="E28" s="2">
        <v>3</v>
      </c>
      <c r="F28" s="2">
        <v>3</v>
      </c>
      <c r="G28" s="2">
        <v>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>
        <v>44766</v>
      </c>
      <c r="C29" s="18" t="s">
        <v>67</v>
      </c>
      <c r="D29" s="2" t="s">
        <v>115</v>
      </c>
      <c r="E29" s="2">
        <v>3</v>
      </c>
      <c r="F29" s="2">
        <v>3</v>
      </c>
      <c r="G29" s="2">
        <v>2</v>
      </c>
      <c r="H29" s="2"/>
      <c r="I29" s="2"/>
      <c r="J29" s="2"/>
      <c r="K29" s="2"/>
      <c r="L29" s="2">
        <v>2</v>
      </c>
      <c r="M29" s="2"/>
      <c r="N29" s="2"/>
      <c r="O29" s="2"/>
      <c r="P29" s="2"/>
      <c r="Q29" s="2"/>
      <c r="R29" s="2"/>
    </row>
    <row r="30" spans="2:18" s="1" customForma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pans="15:15" s="1" customFormat="1" x14ac:dyDescent="0.2"/>
    <row r="82" spans="15:15" s="1" customFormat="1" x14ac:dyDescent="0.2"/>
    <row r="83" spans="15:15" s="1" customFormat="1" x14ac:dyDescent="0.2"/>
    <row r="84" spans="15:15" s="1" customFormat="1" x14ac:dyDescent="0.2"/>
    <row r="85" spans="15:15" s="1" customFormat="1" x14ac:dyDescent="0.2"/>
    <row r="86" spans="15:15" s="1" customFormat="1" x14ac:dyDescent="0.2"/>
    <row r="87" spans="15:15" s="1" customFormat="1" x14ac:dyDescent="0.2"/>
    <row r="88" spans="15:15" s="1" customFormat="1" x14ac:dyDescent="0.2"/>
    <row r="89" spans="15:15" s="1" customFormat="1" x14ac:dyDescent="0.2"/>
    <row r="90" spans="15:15" s="1" customFormat="1" x14ac:dyDescent="0.2"/>
    <row r="91" spans="15:15" s="1" customFormat="1" x14ac:dyDescent="0.2"/>
    <row r="92" spans="15:15" s="1" customFormat="1" x14ac:dyDescent="0.2"/>
    <row r="93" spans="15:15" s="1" customFormat="1" x14ac:dyDescent="0.2"/>
    <row r="94" spans="15:15" s="1" customFormat="1" x14ac:dyDescent="0.2"/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R115"/>
  <sheetViews>
    <sheetView workbookViewId="0">
      <pane ySplit="5" topLeftCell="A6" activePane="bottomLeft" state="frozen"/>
      <selection pane="bottomLeft" activeCell="B29" sqref="B29:D29"/>
    </sheetView>
  </sheetViews>
  <sheetFormatPr defaultRowHeight="13.2" x14ac:dyDescent="0.2"/>
  <cols>
    <col min="2" max="2" width="11.6640625" bestFit="1" customWidth="1"/>
    <col min="3" max="3" width="18.777343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0.125</v>
      </c>
    </row>
    <row r="3" spans="2:18" x14ac:dyDescent="0.2">
      <c r="C3" s="3" t="s">
        <v>35</v>
      </c>
      <c r="D3">
        <f>(G4+H4+I4+J4+P4)/(F4+O4+P4)</f>
        <v>0.15517241379310345</v>
      </c>
    </row>
    <row r="4" spans="2:18" s="1" customFormat="1" x14ac:dyDescent="0.2">
      <c r="C4" s="40" t="s">
        <v>56</v>
      </c>
      <c r="E4" s="1">
        <f t="shared" ref="E4:R4" si="0">SUM(E6:E72)</f>
        <v>57</v>
      </c>
      <c r="F4" s="1">
        <f t="shared" si="0"/>
        <v>56</v>
      </c>
      <c r="G4" s="1">
        <f t="shared" si="0"/>
        <v>4</v>
      </c>
      <c r="H4" s="1">
        <f t="shared" si="0"/>
        <v>2</v>
      </c>
      <c r="I4" s="1">
        <f t="shared" si="0"/>
        <v>1</v>
      </c>
      <c r="J4" s="1">
        <f t="shared" si="0"/>
        <v>0</v>
      </c>
      <c r="K4" s="1">
        <f t="shared" si="0"/>
        <v>2</v>
      </c>
      <c r="L4" s="1">
        <f t="shared" si="0"/>
        <v>2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2</v>
      </c>
      <c r="Q4" s="1">
        <f t="shared" si="0"/>
        <v>16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44399</v>
      </c>
      <c r="C6" s="18" t="s">
        <v>43</v>
      </c>
      <c r="D6" s="2" t="s">
        <v>44</v>
      </c>
      <c r="E6" s="2">
        <v>3</v>
      </c>
      <c r="F6" s="2">
        <v>3</v>
      </c>
      <c r="G6" s="2"/>
      <c r="H6" s="2"/>
      <c r="I6" s="2"/>
      <c r="J6" s="2"/>
      <c r="K6" s="2"/>
      <c r="L6" s="2"/>
      <c r="M6" s="2"/>
      <c r="N6" s="2"/>
      <c r="O6" s="2"/>
      <c r="P6" s="2"/>
      <c r="Q6" s="2">
        <v>2</v>
      </c>
      <c r="R6" s="2"/>
    </row>
    <row r="7" spans="2:18" x14ac:dyDescent="0.2">
      <c r="B7" s="11">
        <v>44401</v>
      </c>
      <c r="C7" s="2" t="s">
        <v>46</v>
      </c>
      <c r="D7" s="2" t="s">
        <v>47</v>
      </c>
      <c r="E7" s="2">
        <v>3</v>
      </c>
      <c r="F7" s="2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v>3</v>
      </c>
      <c r="R7" s="2"/>
    </row>
    <row r="8" spans="2:18" x14ac:dyDescent="0.2">
      <c r="B8" s="11">
        <v>44478</v>
      </c>
      <c r="C8" s="18" t="s">
        <v>63</v>
      </c>
      <c r="D8" s="2" t="s">
        <v>64</v>
      </c>
      <c r="E8" s="2">
        <v>2</v>
      </c>
      <c r="F8" s="2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</row>
    <row r="9" spans="2:18" x14ac:dyDescent="0.2">
      <c r="B9" s="11">
        <v>44485</v>
      </c>
      <c r="C9" s="18" t="s">
        <v>43</v>
      </c>
      <c r="D9" s="2" t="s">
        <v>66</v>
      </c>
      <c r="E9" s="2">
        <v>2</v>
      </c>
      <c r="F9" s="2">
        <v>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x14ac:dyDescent="0.2">
      <c r="B10" s="11">
        <v>44485</v>
      </c>
      <c r="C10" s="18" t="s">
        <v>67</v>
      </c>
      <c r="D10" s="2" t="s">
        <v>68</v>
      </c>
      <c r="E10" s="2">
        <v>3</v>
      </c>
      <c r="F10" s="2">
        <v>3</v>
      </c>
      <c r="G10" s="2">
        <v>1</v>
      </c>
      <c r="H10" s="2">
        <v>1</v>
      </c>
      <c r="I10" s="2"/>
      <c r="J10" s="2"/>
      <c r="K10" s="2"/>
      <c r="L10" s="2">
        <v>1</v>
      </c>
      <c r="M10" s="2"/>
      <c r="N10" s="2"/>
      <c r="O10" s="2"/>
      <c r="P10" s="2"/>
      <c r="Q10" s="2"/>
      <c r="R10" s="2"/>
    </row>
    <row r="11" spans="2:18" x14ac:dyDescent="0.2">
      <c r="B11" s="11">
        <v>44486</v>
      </c>
      <c r="C11" s="18" t="s">
        <v>71</v>
      </c>
      <c r="D11" s="2" t="s">
        <v>72</v>
      </c>
      <c r="E11" s="2">
        <v>3</v>
      </c>
      <c r="F11" s="2">
        <v>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x14ac:dyDescent="0.2">
      <c r="B12" s="11">
        <v>44486</v>
      </c>
      <c r="C12" s="18" t="s">
        <v>74</v>
      </c>
      <c r="D12" s="2" t="s">
        <v>75</v>
      </c>
      <c r="E12" s="2">
        <v>2</v>
      </c>
      <c r="F12" s="2">
        <v>2</v>
      </c>
      <c r="G12" s="2"/>
      <c r="H12" s="2"/>
      <c r="I12" s="2">
        <v>1</v>
      </c>
      <c r="J12" s="2"/>
      <c r="K12" s="2"/>
      <c r="L12" s="2">
        <v>1</v>
      </c>
      <c r="M12" s="2"/>
      <c r="N12" s="2"/>
      <c r="O12" s="2"/>
      <c r="P12" s="2"/>
      <c r="Q12" s="2"/>
      <c r="R12" s="2"/>
    </row>
    <row r="13" spans="2:18" x14ac:dyDescent="0.2">
      <c r="B13" s="11">
        <v>44618</v>
      </c>
      <c r="C13" s="18" t="s">
        <v>60</v>
      </c>
      <c r="D13" s="2" t="s">
        <v>79</v>
      </c>
      <c r="E13" s="2">
        <v>3</v>
      </c>
      <c r="F13" s="2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2</v>
      </c>
      <c r="R13" s="2"/>
    </row>
    <row r="14" spans="2:18" x14ac:dyDescent="0.2">
      <c r="B14" s="11">
        <v>44618</v>
      </c>
      <c r="C14" s="18" t="s">
        <v>60</v>
      </c>
      <c r="D14" s="2" t="s">
        <v>80</v>
      </c>
      <c r="E14" s="2">
        <v>1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>
        <v>1</v>
      </c>
      <c r="Q14" s="2">
        <v>1</v>
      </c>
      <c r="R14" s="2"/>
    </row>
    <row r="15" spans="2:18" x14ac:dyDescent="0.2">
      <c r="B15" s="11">
        <v>44625</v>
      </c>
      <c r="C15" s="18" t="s">
        <v>83</v>
      </c>
      <c r="D15" s="2" t="s">
        <v>84</v>
      </c>
      <c r="E15" s="2">
        <v>3</v>
      </c>
      <c r="F15" s="2">
        <v>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x14ac:dyDescent="0.2">
      <c r="B16" s="11">
        <v>44633</v>
      </c>
      <c r="C16" s="2" t="s">
        <v>85</v>
      </c>
      <c r="D16" s="2" t="s">
        <v>86</v>
      </c>
      <c r="E16" s="2">
        <v>3</v>
      </c>
      <c r="F16" s="2">
        <v>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2">
      <c r="B17" s="11">
        <v>44633</v>
      </c>
      <c r="C17" s="2" t="s">
        <v>88</v>
      </c>
      <c r="D17" s="2" t="s">
        <v>89</v>
      </c>
      <c r="E17" s="2">
        <v>2</v>
      </c>
      <c r="F17" s="2">
        <v>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1</v>
      </c>
      <c r="R17" s="2"/>
    </row>
    <row r="18" spans="2:18" x14ac:dyDescent="0.2">
      <c r="B18" s="11">
        <v>44640</v>
      </c>
      <c r="C18" s="18" t="s">
        <v>90</v>
      </c>
      <c r="D18" s="2" t="s">
        <v>91</v>
      </c>
      <c r="E18" s="2">
        <v>3</v>
      </c>
      <c r="F18" s="2">
        <v>3</v>
      </c>
      <c r="G18" s="2"/>
      <c r="H18" s="2">
        <v>1</v>
      </c>
      <c r="I18" s="2"/>
      <c r="J18" s="2"/>
      <c r="K18" s="2"/>
      <c r="L18" s="2"/>
      <c r="M18" s="2"/>
      <c r="N18" s="2"/>
      <c r="O18" s="2"/>
      <c r="P18" s="2"/>
      <c r="Q18" s="2">
        <v>1</v>
      </c>
      <c r="R18" s="2"/>
    </row>
    <row r="19" spans="2:18" x14ac:dyDescent="0.2">
      <c r="B19" s="11">
        <v>44640</v>
      </c>
      <c r="C19" s="18" t="s">
        <v>90</v>
      </c>
      <c r="D19" s="16" t="s">
        <v>92</v>
      </c>
      <c r="E19" s="2">
        <v>2</v>
      </c>
      <c r="F19" s="2">
        <v>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1</v>
      </c>
      <c r="R19" s="2"/>
    </row>
    <row r="20" spans="2:18" x14ac:dyDescent="0.2">
      <c r="B20" s="11">
        <v>44654</v>
      </c>
      <c r="C20" s="18" t="s">
        <v>63</v>
      </c>
      <c r="D20" s="2" t="s">
        <v>94</v>
      </c>
      <c r="E20" s="2">
        <v>2</v>
      </c>
      <c r="F20" s="2">
        <v>2</v>
      </c>
      <c r="G20" s="2"/>
      <c r="H20" s="2"/>
      <c r="I20" s="2"/>
      <c r="J20" s="2"/>
      <c r="K20" s="2">
        <v>1</v>
      </c>
      <c r="L20" s="2"/>
      <c r="M20" s="2"/>
      <c r="N20" s="2"/>
      <c r="O20" s="2"/>
      <c r="P20" s="2"/>
      <c r="Q20" s="2">
        <v>1</v>
      </c>
      <c r="R20" s="2"/>
    </row>
    <row r="21" spans="2:18" x14ac:dyDescent="0.2">
      <c r="B21" s="11">
        <v>44681</v>
      </c>
      <c r="C21" s="18" t="s">
        <v>97</v>
      </c>
      <c r="D21" s="2" t="s">
        <v>98</v>
      </c>
      <c r="E21" s="2">
        <v>2</v>
      </c>
      <c r="F21" s="2">
        <v>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x14ac:dyDescent="0.2">
      <c r="B22" s="11">
        <v>44703</v>
      </c>
      <c r="C22" s="18" t="s">
        <v>101</v>
      </c>
      <c r="D22" s="2" t="s">
        <v>102</v>
      </c>
      <c r="E22" s="2">
        <v>2</v>
      </c>
      <c r="F22" s="2">
        <v>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x14ac:dyDescent="0.2">
      <c r="B23" s="11">
        <v>44703</v>
      </c>
      <c r="C23" s="18" t="s">
        <v>101</v>
      </c>
      <c r="D23" s="2" t="s">
        <v>103</v>
      </c>
      <c r="E23" s="2">
        <v>1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x14ac:dyDescent="0.2">
      <c r="B24" s="11">
        <v>44716</v>
      </c>
      <c r="C24" s="18" t="s">
        <v>63</v>
      </c>
      <c r="D24" s="2" t="s">
        <v>104</v>
      </c>
      <c r="E24" s="2">
        <v>2</v>
      </c>
      <c r="F24" s="2">
        <v>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x14ac:dyDescent="0.2">
      <c r="B25" s="11">
        <v>44723</v>
      </c>
      <c r="C25" s="18" t="s">
        <v>43</v>
      </c>
      <c r="D25" s="2" t="s">
        <v>111</v>
      </c>
      <c r="E25" s="2">
        <v>3</v>
      </c>
      <c r="F25" s="2">
        <v>3</v>
      </c>
      <c r="G25" s="2">
        <v>2</v>
      </c>
      <c r="H25" s="2"/>
      <c r="I25" s="2"/>
      <c r="J25" s="2"/>
      <c r="K25" s="2">
        <v>1</v>
      </c>
      <c r="L25" s="2"/>
      <c r="M25" s="2"/>
      <c r="N25" s="2"/>
      <c r="O25" s="2"/>
      <c r="P25" s="2"/>
      <c r="Q25" s="2"/>
      <c r="R25" s="2"/>
    </row>
    <row r="26" spans="2:18" x14ac:dyDescent="0.2">
      <c r="B26" s="11">
        <v>44723</v>
      </c>
      <c r="C26" s="18" t="s">
        <v>112</v>
      </c>
      <c r="D26" s="2" t="s">
        <v>113</v>
      </c>
      <c r="E26" s="2">
        <v>1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P26" s="2">
        <v>1</v>
      </c>
      <c r="Q26" s="2"/>
      <c r="R26" s="2"/>
    </row>
    <row r="27" spans="2:18" x14ac:dyDescent="0.2">
      <c r="B27" s="11">
        <v>44765</v>
      </c>
      <c r="C27" s="18" t="s">
        <v>112</v>
      </c>
      <c r="D27" s="2" t="s">
        <v>114</v>
      </c>
      <c r="E27" s="2">
        <v>3</v>
      </c>
      <c r="F27" s="2">
        <v>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1</v>
      </c>
      <c r="R27" s="2"/>
    </row>
    <row r="28" spans="2:18" x14ac:dyDescent="0.2">
      <c r="B28" s="11">
        <v>44766</v>
      </c>
      <c r="C28" s="18" t="s">
        <v>67</v>
      </c>
      <c r="D28" s="2" t="s">
        <v>115</v>
      </c>
      <c r="E28" s="2">
        <v>3</v>
      </c>
      <c r="F28" s="2">
        <v>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x14ac:dyDescent="0.2">
      <c r="B29" s="11">
        <v>44815</v>
      </c>
      <c r="C29" s="18" t="s">
        <v>60</v>
      </c>
      <c r="D29" s="2" t="s">
        <v>117</v>
      </c>
      <c r="E29" s="2">
        <v>3</v>
      </c>
      <c r="F29" s="2">
        <v>3</v>
      </c>
      <c r="G29" s="2">
        <v>1</v>
      </c>
      <c r="H29" s="2"/>
      <c r="I29" s="2"/>
      <c r="J29" s="2"/>
      <c r="K29" s="2"/>
      <c r="L29" s="2"/>
      <c r="M29" s="2"/>
      <c r="N29" s="2"/>
      <c r="O29" s="2"/>
      <c r="P29" s="2"/>
      <c r="Q29" s="2">
        <v>2</v>
      </c>
      <c r="R29" s="2"/>
    </row>
    <row r="30" spans="2:18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">
      <c r="B34" s="11"/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">
      <c r="B36" s="11"/>
      <c r="C36" s="1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"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">
      <c r="B38" s="11"/>
      <c r="C38" s="1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">
      <c r="B39" s="11"/>
      <c r="C39" s="1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">
      <c r="O55" s="2"/>
    </row>
    <row r="56" spans="2:18" x14ac:dyDescent="0.2">
      <c r="O56" s="2"/>
    </row>
    <row r="57" spans="2:18" x14ac:dyDescent="0.2">
      <c r="O57" s="2"/>
    </row>
    <row r="58" spans="2:18" x14ac:dyDescent="0.2">
      <c r="O58" s="2"/>
    </row>
    <row r="59" spans="2:18" x14ac:dyDescent="0.2">
      <c r="O59" s="2"/>
    </row>
    <row r="60" spans="2:18" x14ac:dyDescent="0.2">
      <c r="O60" s="2"/>
    </row>
    <row r="61" spans="2:18" x14ac:dyDescent="0.2">
      <c r="O61" s="2"/>
    </row>
    <row r="62" spans="2:18" x14ac:dyDescent="0.2">
      <c r="O62" s="2"/>
    </row>
    <row r="63" spans="2:18" x14ac:dyDescent="0.2">
      <c r="O63" s="2"/>
    </row>
    <row r="64" spans="2:18" x14ac:dyDescent="0.2">
      <c r="O64" s="2"/>
    </row>
    <row r="65" spans="15:15" x14ac:dyDescent="0.2">
      <c r="O65" s="2"/>
    </row>
    <row r="66" spans="15:15" x14ac:dyDescent="0.2">
      <c r="O66" s="2"/>
    </row>
    <row r="67" spans="15:15" x14ac:dyDescent="0.2">
      <c r="O67" s="2"/>
    </row>
    <row r="68" spans="15:15" x14ac:dyDescent="0.2">
      <c r="O68" s="2"/>
    </row>
    <row r="69" spans="15:15" x14ac:dyDescent="0.2">
      <c r="O69" s="2"/>
    </row>
    <row r="70" spans="15:15" x14ac:dyDescent="0.2">
      <c r="O70" s="2"/>
    </row>
    <row r="71" spans="15:15" x14ac:dyDescent="0.2">
      <c r="O71" s="2"/>
    </row>
    <row r="72" spans="15:15" x14ac:dyDescent="0.2">
      <c r="O72" s="2"/>
    </row>
    <row r="73" spans="15:15" x14ac:dyDescent="0.2">
      <c r="O73" s="1"/>
    </row>
    <row r="74" spans="15:15" x14ac:dyDescent="0.2">
      <c r="O74" s="1"/>
    </row>
    <row r="75" spans="15:15" x14ac:dyDescent="0.2">
      <c r="O75" s="1"/>
    </row>
    <row r="76" spans="15:15" x14ac:dyDescent="0.2">
      <c r="O76" s="1"/>
    </row>
    <row r="77" spans="15:15" x14ac:dyDescent="0.2">
      <c r="O77" s="1"/>
    </row>
    <row r="78" spans="15:15" x14ac:dyDescent="0.2">
      <c r="O78" s="1"/>
    </row>
    <row r="79" spans="15:15" x14ac:dyDescent="0.2">
      <c r="O79" s="1"/>
    </row>
    <row r="80" spans="15:15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R118"/>
  <sheetViews>
    <sheetView workbookViewId="0">
      <pane ySplit="5" topLeftCell="A6" activePane="bottomLeft" state="frozen"/>
      <selection pane="bottomLeft" activeCell="B32" sqref="B32:G32"/>
    </sheetView>
  </sheetViews>
  <sheetFormatPr defaultRowHeight="13.2" x14ac:dyDescent="0.2"/>
  <cols>
    <col min="2" max="2" width="11.6640625" bestFit="1" customWidth="1"/>
    <col min="3" max="3" width="18.777343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0.17741935483870969</v>
      </c>
    </row>
    <row r="3" spans="2:18" x14ac:dyDescent="0.2">
      <c r="C3" s="3" t="s">
        <v>35</v>
      </c>
      <c r="D3">
        <f>(G4+H4+I4+J4+P4)/(F4+O4+P4)</f>
        <v>0.28169014084507044</v>
      </c>
    </row>
    <row r="4" spans="2:18" s="1" customFormat="1" x14ac:dyDescent="0.2">
      <c r="C4" s="40" t="s">
        <v>55</v>
      </c>
      <c r="E4" s="1">
        <f t="shared" ref="E4:R4" si="0">SUM(E6:E72)</f>
        <v>76</v>
      </c>
      <c r="F4" s="1">
        <f t="shared" si="0"/>
        <v>62</v>
      </c>
      <c r="G4" s="1">
        <f t="shared" si="0"/>
        <v>8</v>
      </c>
      <c r="H4" s="1">
        <f t="shared" si="0"/>
        <v>2</v>
      </c>
      <c r="I4" s="1">
        <f t="shared" si="0"/>
        <v>0</v>
      </c>
      <c r="J4" s="1">
        <f t="shared" si="0"/>
        <v>1</v>
      </c>
      <c r="K4" s="1">
        <f t="shared" si="0"/>
        <v>4</v>
      </c>
      <c r="L4" s="1">
        <f t="shared" si="0"/>
        <v>8</v>
      </c>
      <c r="M4" s="1">
        <f t="shared" si="0"/>
        <v>1</v>
      </c>
      <c r="N4" s="1">
        <f t="shared" si="0"/>
        <v>3</v>
      </c>
      <c r="O4" s="1">
        <f>SUM(O6:O72)</f>
        <v>0</v>
      </c>
      <c r="P4" s="1">
        <f t="shared" si="0"/>
        <v>9</v>
      </c>
      <c r="Q4" s="1">
        <f t="shared" si="0"/>
        <v>9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44399</v>
      </c>
      <c r="C6" s="18" t="s">
        <v>43</v>
      </c>
      <c r="D6" s="2" t="s">
        <v>44</v>
      </c>
      <c r="E6" s="2">
        <v>3</v>
      </c>
      <c r="F6" s="2">
        <v>2</v>
      </c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>
        <v>1</v>
      </c>
      <c r="R6" s="2"/>
    </row>
    <row r="7" spans="2:18" s="1" customFormat="1" x14ac:dyDescent="0.2">
      <c r="B7" s="11">
        <v>44401</v>
      </c>
      <c r="C7" s="2" t="s">
        <v>46</v>
      </c>
      <c r="D7" s="2" t="s">
        <v>47</v>
      </c>
      <c r="E7" s="2">
        <v>3</v>
      </c>
      <c r="F7" s="2">
        <v>3</v>
      </c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49">
        <v>44408</v>
      </c>
      <c r="C8" s="16" t="s">
        <v>49</v>
      </c>
      <c r="D8" s="16" t="s">
        <v>50</v>
      </c>
      <c r="E8" s="2">
        <v>4</v>
      </c>
      <c r="F8" s="2">
        <v>2</v>
      </c>
      <c r="G8" s="2"/>
      <c r="H8" s="2"/>
      <c r="I8" s="2"/>
      <c r="J8" s="2"/>
      <c r="K8" s="2"/>
      <c r="L8" s="2"/>
      <c r="M8" s="2"/>
      <c r="N8" s="2">
        <v>1</v>
      </c>
      <c r="O8" s="2"/>
      <c r="P8" s="2">
        <v>1</v>
      </c>
      <c r="Q8" s="2">
        <v>1</v>
      </c>
      <c r="R8" s="2"/>
    </row>
    <row r="9" spans="2:18" s="1" customFormat="1" x14ac:dyDescent="0.2">
      <c r="B9" s="11">
        <v>44423</v>
      </c>
      <c r="C9" s="2" t="s">
        <v>60</v>
      </c>
      <c r="D9" s="2" t="s">
        <v>61</v>
      </c>
      <c r="E9" s="2">
        <v>4</v>
      </c>
      <c r="F9" s="2">
        <v>4</v>
      </c>
      <c r="G9" s="2">
        <v>1</v>
      </c>
      <c r="H9" s="2"/>
      <c r="I9" s="2"/>
      <c r="J9" s="2"/>
      <c r="K9" s="2"/>
      <c r="L9" s="2">
        <v>2</v>
      </c>
      <c r="M9" s="2"/>
      <c r="N9" s="2"/>
      <c r="O9" s="2"/>
      <c r="P9" s="2"/>
      <c r="Q9" s="2"/>
      <c r="R9" s="2"/>
    </row>
    <row r="10" spans="2:18" s="1" customFormat="1" x14ac:dyDescent="0.2">
      <c r="B10" s="11">
        <v>44478</v>
      </c>
      <c r="C10" s="18" t="s">
        <v>63</v>
      </c>
      <c r="D10" s="2" t="s">
        <v>64</v>
      </c>
      <c r="E10" s="2">
        <v>2</v>
      </c>
      <c r="F10" s="2">
        <v>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1</v>
      </c>
      <c r="R10" s="2"/>
    </row>
    <row r="11" spans="2:18" s="1" customFormat="1" x14ac:dyDescent="0.2">
      <c r="B11" s="11">
        <v>44485</v>
      </c>
      <c r="C11" s="18" t="s">
        <v>43</v>
      </c>
      <c r="D11" s="2" t="s">
        <v>66</v>
      </c>
      <c r="E11" s="2">
        <v>2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">
        <v>2</v>
      </c>
      <c r="Q11" s="2"/>
      <c r="R11" s="2"/>
    </row>
    <row r="12" spans="2:18" s="1" customFormat="1" x14ac:dyDescent="0.2">
      <c r="B12" s="11">
        <v>44485</v>
      </c>
      <c r="C12" s="18" t="s">
        <v>67</v>
      </c>
      <c r="D12" s="2" t="s">
        <v>68</v>
      </c>
      <c r="E12" s="2">
        <v>3</v>
      </c>
      <c r="F12" s="2">
        <v>1</v>
      </c>
      <c r="G12" s="2"/>
      <c r="H12" s="2"/>
      <c r="I12" s="2"/>
      <c r="J12" s="2"/>
      <c r="K12" s="2"/>
      <c r="L12" s="2">
        <v>1</v>
      </c>
      <c r="M12" s="2"/>
      <c r="N12" s="2"/>
      <c r="O12" s="2"/>
      <c r="P12" s="2">
        <v>2</v>
      </c>
      <c r="Q12" s="2"/>
      <c r="R12" s="2"/>
    </row>
    <row r="13" spans="2:18" s="1" customFormat="1" x14ac:dyDescent="0.2">
      <c r="B13" s="11">
        <v>44486</v>
      </c>
      <c r="C13" s="18" t="s">
        <v>71</v>
      </c>
      <c r="D13" s="2" t="s">
        <v>72</v>
      </c>
      <c r="E13" s="2">
        <v>3</v>
      </c>
      <c r="F13" s="2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</v>
      </c>
      <c r="R13" s="2"/>
    </row>
    <row r="14" spans="2:18" s="1" customFormat="1" x14ac:dyDescent="0.2">
      <c r="B14" s="11">
        <v>44486</v>
      </c>
      <c r="C14" s="18" t="s">
        <v>74</v>
      </c>
      <c r="D14" s="2" t="s">
        <v>75</v>
      </c>
      <c r="E14" s="2">
        <v>2</v>
      </c>
      <c r="F14" s="2">
        <v>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/>
    </row>
    <row r="15" spans="2:18" s="1" customFormat="1" x14ac:dyDescent="0.2">
      <c r="B15" s="11">
        <v>44618</v>
      </c>
      <c r="C15" s="18" t="s">
        <v>60</v>
      </c>
      <c r="D15" s="2" t="s">
        <v>79</v>
      </c>
      <c r="E15" s="2">
        <v>3</v>
      </c>
      <c r="F15" s="2">
        <v>3</v>
      </c>
      <c r="G15" s="2">
        <v>1</v>
      </c>
      <c r="H15" s="2"/>
      <c r="I15" s="2"/>
      <c r="J15" s="2"/>
      <c r="K15" s="2">
        <v>1</v>
      </c>
      <c r="L15" s="2">
        <v>1</v>
      </c>
      <c r="M15" s="2"/>
      <c r="N15" s="2"/>
      <c r="O15" s="2"/>
      <c r="P15" s="2"/>
      <c r="Q15" s="2"/>
      <c r="R15" s="2"/>
    </row>
    <row r="16" spans="2:18" s="1" customFormat="1" x14ac:dyDescent="0.2">
      <c r="B16" s="11">
        <v>44618</v>
      </c>
      <c r="C16" s="18" t="s">
        <v>60</v>
      </c>
      <c r="D16" s="2" t="s">
        <v>80</v>
      </c>
      <c r="E16" s="2">
        <v>3</v>
      </c>
      <c r="F16" s="2">
        <v>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>
        <v>44625</v>
      </c>
      <c r="C17" s="18" t="s">
        <v>83</v>
      </c>
      <c r="D17" s="2" t="s">
        <v>84</v>
      </c>
      <c r="E17" s="2">
        <v>3</v>
      </c>
      <c r="F17" s="2">
        <v>3</v>
      </c>
      <c r="G17" s="2">
        <v>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11">
        <v>44633</v>
      </c>
      <c r="C18" s="2" t="s">
        <v>85</v>
      </c>
      <c r="D18" s="2" t="s">
        <v>86</v>
      </c>
      <c r="E18" s="2">
        <v>3</v>
      </c>
      <c r="F18" s="2">
        <v>3</v>
      </c>
      <c r="G18" s="2">
        <v>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11">
        <v>44633</v>
      </c>
      <c r="C19" s="2" t="s">
        <v>88</v>
      </c>
      <c r="D19" s="2" t="s">
        <v>89</v>
      </c>
      <c r="E19" s="2">
        <v>2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/>
      <c r="R19" s="2"/>
    </row>
    <row r="20" spans="2:18" s="1" customFormat="1" x14ac:dyDescent="0.2">
      <c r="B20" s="11">
        <v>44640</v>
      </c>
      <c r="C20" s="18" t="s">
        <v>90</v>
      </c>
      <c r="D20" s="2" t="s">
        <v>91</v>
      </c>
      <c r="E20" s="2">
        <v>3</v>
      </c>
      <c r="F20" s="2">
        <v>2</v>
      </c>
      <c r="G20" s="2">
        <v>1</v>
      </c>
      <c r="H20" s="2"/>
      <c r="I20" s="2"/>
      <c r="J20" s="2"/>
      <c r="K20" s="2">
        <v>1</v>
      </c>
      <c r="L20" s="2"/>
      <c r="M20" s="2"/>
      <c r="N20" s="2"/>
      <c r="O20" s="2"/>
      <c r="P20" s="2">
        <v>1</v>
      </c>
      <c r="Q20" s="2"/>
      <c r="R20" s="2"/>
    </row>
    <row r="21" spans="2:18" s="1" customFormat="1" x14ac:dyDescent="0.2">
      <c r="B21" s="11">
        <v>44640</v>
      </c>
      <c r="C21" s="18" t="s">
        <v>90</v>
      </c>
      <c r="D21" s="16" t="s">
        <v>92</v>
      </c>
      <c r="E21" s="2">
        <v>2</v>
      </c>
      <c r="F21" s="2">
        <v>2</v>
      </c>
      <c r="G21" s="2"/>
      <c r="H21" s="2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>
        <v>44654</v>
      </c>
      <c r="C22" s="18" t="s">
        <v>63</v>
      </c>
      <c r="D22" s="2" t="s">
        <v>94</v>
      </c>
      <c r="E22" s="2">
        <v>3</v>
      </c>
      <c r="F22" s="2">
        <v>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</v>
      </c>
      <c r="R22" s="2"/>
    </row>
    <row r="23" spans="2:18" s="1" customFormat="1" x14ac:dyDescent="0.2">
      <c r="B23" s="11">
        <v>44681</v>
      </c>
      <c r="C23" s="18" t="s">
        <v>97</v>
      </c>
      <c r="D23" s="2" t="s">
        <v>98</v>
      </c>
      <c r="E23" s="2">
        <v>2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>
        <v>44703</v>
      </c>
      <c r="C24" s="18" t="s">
        <v>101</v>
      </c>
      <c r="D24" s="2" t="s">
        <v>102</v>
      </c>
      <c r="E24" s="2">
        <v>3</v>
      </c>
      <c r="F24" s="2">
        <v>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>
        <v>44703</v>
      </c>
      <c r="C25" s="18" t="s">
        <v>101</v>
      </c>
      <c r="D25" s="2" t="s">
        <v>103</v>
      </c>
      <c r="E25" s="2">
        <v>5</v>
      </c>
      <c r="F25" s="2">
        <v>5</v>
      </c>
      <c r="G25" s="2"/>
      <c r="H25" s="2">
        <v>1</v>
      </c>
      <c r="I25" s="2"/>
      <c r="J25" s="2">
        <v>1</v>
      </c>
      <c r="K25" s="2">
        <v>2</v>
      </c>
      <c r="L25" s="2">
        <v>4</v>
      </c>
      <c r="M25" s="2"/>
      <c r="N25" s="2"/>
      <c r="O25" s="2"/>
      <c r="P25" s="2"/>
      <c r="Q25" s="2"/>
      <c r="R25" s="2"/>
    </row>
    <row r="26" spans="2:18" s="1" customFormat="1" x14ac:dyDescent="0.2">
      <c r="B26" s="11">
        <v>44716</v>
      </c>
      <c r="C26" s="18" t="s">
        <v>63</v>
      </c>
      <c r="D26" s="2" t="s">
        <v>104</v>
      </c>
      <c r="E26" s="2">
        <v>2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>
        <v>44723</v>
      </c>
      <c r="C27" s="18" t="s">
        <v>43</v>
      </c>
      <c r="D27" s="2" t="s">
        <v>111</v>
      </c>
      <c r="E27" s="2">
        <v>3</v>
      </c>
      <c r="F27" s="2">
        <v>1</v>
      </c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>
        <v>2</v>
      </c>
      <c r="R27" s="2"/>
    </row>
    <row r="28" spans="2:18" s="1" customFormat="1" x14ac:dyDescent="0.2">
      <c r="B28" s="11">
        <v>44723</v>
      </c>
      <c r="C28" s="18" t="s">
        <v>112</v>
      </c>
      <c r="D28" s="2" t="s">
        <v>113</v>
      </c>
      <c r="E28" s="2">
        <v>2</v>
      </c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</row>
    <row r="29" spans="2:18" s="1" customFormat="1" x14ac:dyDescent="0.2">
      <c r="B29" s="11">
        <v>44744</v>
      </c>
      <c r="C29" s="18" t="s">
        <v>97</v>
      </c>
      <c r="D29" s="2" t="s">
        <v>64</v>
      </c>
      <c r="E29" s="2">
        <v>2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1</v>
      </c>
      <c r="R29" s="2"/>
    </row>
    <row r="30" spans="2:18" s="1" customFormat="1" x14ac:dyDescent="0.2">
      <c r="B30" s="11">
        <v>44765</v>
      </c>
      <c r="C30" s="18" t="s">
        <v>112</v>
      </c>
      <c r="D30" s="2" t="s">
        <v>114</v>
      </c>
      <c r="E30" s="2">
        <v>3</v>
      </c>
      <c r="F30" s="2">
        <v>1</v>
      </c>
      <c r="G30" s="2"/>
      <c r="H30" s="2"/>
      <c r="I30" s="2"/>
      <c r="J30" s="2"/>
      <c r="K30" s="2"/>
      <c r="L30" s="2"/>
      <c r="M30" s="2"/>
      <c r="N30" s="2">
        <v>2</v>
      </c>
      <c r="O30" s="2"/>
      <c r="P30" s="2"/>
      <c r="Q30" s="2"/>
      <c r="R30" s="2"/>
    </row>
    <row r="31" spans="2:18" s="1" customFormat="1" x14ac:dyDescent="0.2">
      <c r="B31" s="11">
        <v>44766</v>
      </c>
      <c r="C31" s="18" t="s">
        <v>67</v>
      </c>
      <c r="D31" s="2" t="s">
        <v>115</v>
      </c>
      <c r="E31" s="2">
        <v>3</v>
      </c>
      <c r="F31" s="2">
        <v>3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>
        <v>44815</v>
      </c>
      <c r="C32" s="18" t="s">
        <v>60</v>
      </c>
      <c r="D32" s="2" t="s">
        <v>117</v>
      </c>
      <c r="E32" s="2">
        <v>3</v>
      </c>
      <c r="F32" s="2">
        <v>3</v>
      </c>
      <c r="G32" s="2">
        <v>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1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11"/>
      <c r="C37" s="1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11"/>
      <c r="C39" s="1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11"/>
      <c r="C40" s="1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  <row r="118" spans="15:15" s="1" customFormat="1" x14ac:dyDescent="0.2">
      <c r="O11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R115"/>
  <sheetViews>
    <sheetView workbookViewId="0">
      <pane ySplit="5" topLeftCell="A6" activePane="bottomLeft" state="frozen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 t="s">
        <v>100</v>
      </c>
      <c r="E4" s="1">
        <f t="shared" ref="E4:R4" si="0">SUM(E6:E72)</f>
        <v>3</v>
      </c>
      <c r="F4" s="1">
        <f t="shared" si="0"/>
        <v>2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1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44703</v>
      </c>
      <c r="C6" s="18" t="s">
        <v>101</v>
      </c>
      <c r="D6" s="2" t="s">
        <v>103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>
        <v>44723</v>
      </c>
      <c r="C7" s="18" t="s">
        <v>112</v>
      </c>
      <c r="D7" s="2" t="s">
        <v>113</v>
      </c>
      <c r="E7" s="2">
        <v>2</v>
      </c>
      <c r="F7" s="2">
        <v>1</v>
      </c>
      <c r="G7" s="2"/>
      <c r="H7" s="2"/>
      <c r="I7" s="2"/>
      <c r="J7" s="2"/>
      <c r="K7" s="2"/>
      <c r="L7" s="2"/>
      <c r="M7" s="2"/>
      <c r="N7" s="2">
        <v>1</v>
      </c>
      <c r="O7" s="2"/>
      <c r="P7" s="2"/>
      <c r="Q7" s="2"/>
      <c r="R7" s="2"/>
    </row>
    <row r="8" spans="2:18" s="1" customFormat="1" x14ac:dyDescent="0.2">
      <c r="B8" s="11"/>
      <c r="C8" s="1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1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1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3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5:15" s="1" customFormat="1" x14ac:dyDescent="0.2"/>
    <row r="98" spans="15:15" s="1" customFormat="1" x14ac:dyDescent="0.2"/>
    <row r="99" spans="15:15" s="1" customFormat="1" x14ac:dyDescent="0.2"/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R115"/>
  <sheetViews>
    <sheetView workbookViewId="0">
      <selection activeCell="C4" sqref="C4"/>
    </sheetView>
  </sheetViews>
  <sheetFormatPr defaultRowHeight="13.2" x14ac:dyDescent="0.2"/>
  <cols>
    <col min="2" max="2" width="11.6640625" bestFit="1" customWidth="1"/>
    <col min="3" max="3" width="16.109375" bestFit="1" customWidth="1"/>
    <col min="4" max="4" width="12.77734375" bestFit="1" customWidth="1"/>
  </cols>
  <sheetData>
    <row r="2" spans="2:18" x14ac:dyDescent="0.2">
      <c r="C2" s="3" t="s">
        <v>12</v>
      </c>
      <c r="D2">
        <f>(G4+H4+I4+J4)/F4</f>
        <v>0.21428571428571427</v>
      </c>
    </row>
    <row r="3" spans="2:18" x14ac:dyDescent="0.2">
      <c r="C3" s="3" t="s">
        <v>36</v>
      </c>
      <c r="D3">
        <f>(G4+H4+I4+J4+P4)/(F4+O4+P4)</f>
        <v>0.26666666666666666</v>
      </c>
    </row>
    <row r="4" spans="2:18" s="1" customFormat="1" x14ac:dyDescent="0.2">
      <c r="C4" s="40" t="s">
        <v>99</v>
      </c>
      <c r="E4" s="1">
        <f t="shared" ref="E4:R4" si="0">SUM(E6:E72)</f>
        <v>15</v>
      </c>
      <c r="F4" s="1">
        <f t="shared" si="0"/>
        <v>14</v>
      </c>
      <c r="G4" s="1">
        <f t="shared" si="0"/>
        <v>3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1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1</v>
      </c>
      <c r="Q4" s="1">
        <f t="shared" si="0"/>
        <v>2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44681</v>
      </c>
      <c r="C6" s="18" t="s">
        <v>97</v>
      </c>
      <c r="D6" s="2" t="s">
        <v>98</v>
      </c>
      <c r="E6" s="2">
        <v>2</v>
      </c>
      <c r="F6" s="2">
        <v>2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>
        <v>44703</v>
      </c>
      <c r="C7" s="18" t="s">
        <v>101</v>
      </c>
      <c r="D7" s="2" t="s">
        <v>103</v>
      </c>
      <c r="E7" s="2">
        <v>4</v>
      </c>
      <c r="F7" s="2">
        <v>4</v>
      </c>
      <c r="G7" s="2">
        <v>1</v>
      </c>
      <c r="H7" s="2"/>
      <c r="I7" s="2"/>
      <c r="J7" s="2"/>
      <c r="K7" s="2">
        <v>1</v>
      </c>
      <c r="L7" s="2"/>
      <c r="M7" s="2"/>
      <c r="N7" s="2"/>
      <c r="O7" s="2"/>
      <c r="P7" s="2"/>
      <c r="Q7" s="2"/>
      <c r="R7" s="2"/>
    </row>
    <row r="8" spans="2:18" s="1" customFormat="1" x14ac:dyDescent="0.2">
      <c r="B8" s="11">
        <v>44716</v>
      </c>
      <c r="C8" s="18" t="s">
        <v>63</v>
      </c>
      <c r="D8" s="2" t="s">
        <v>104</v>
      </c>
      <c r="E8" s="2">
        <v>2</v>
      </c>
      <c r="F8" s="2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</row>
    <row r="9" spans="2:18" s="1" customFormat="1" x14ac:dyDescent="0.2">
      <c r="B9" s="11">
        <v>44723</v>
      </c>
      <c r="C9" s="18" t="s">
        <v>43</v>
      </c>
      <c r="D9" s="2" t="s">
        <v>111</v>
      </c>
      <c r="E9" s="2">
        <v>3</v>
      </c>
      <c r="F9" s="2">
        <v>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>
        <v>44723</v>
      </c>
      <c r="C10" s="18" t="s">
        <v>112</v>
      </c>
      <c r="D10" s="2" t="s">
        <v>113</v>
      </c>
      <c r="E10" s="2">
        <v>2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/>
      <c r="R10" s="2"/>
    </row>
    <row r="11" spans="2:18" s="1" customFormat="1" x14ac:dyDescent="0.2">
      <c r="B11" s="11">
        <v>44744</v>
      </c>
      <c r="C11" s="18" t="s">
        <v>97</v>
      </c>
      <c r="D11" s="2" t="s">
        <v>64</v>
      </c>
      <c r="E11" s="2">
        <v>2</v>
      </c>
      <c r="F11" s="2">
        <v>2</v>
      </c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>
        <v>1</v>
      </c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pans="15:15" s="1" customFormat="1" x14ac:dyDescent="0.2"/>
    <row r="82" spans="15:15" s="1" customFormat="1" x14ac:dyDescent="0.2"/>
    <row r="83" spans="15:15" s="1" customFormat="1" x14ac:dyDescent="0.2"/>
    <row r="84" spans="15:15" s="1" customFormat="1" x14ac:dyDescent="0.2"/>
    <row r="85" spans="15:15" s="1" customFormat="1" x14ac:dyDescent="0.2"/>
    <row r="86" spans="15:15" s="1" customFormat="1" x14ac:dyDescent="0.2"/>
    <row r="87" spans="15:15" s="1" customFormat="1" x14ac:dyDescent="0.2"/>
    <row r="88" spans="15:15" s="1" customFormat="1" x14ac:dyDescent="0.2"/>
    <row r="89" spans="15:15" s="1" customFormat="1" x14ac:dyDescent="0.2"/>
    <row r="90" spans="15:15" s="1" customFormat="1" x14ac:dyDescent="0.2"/>
    <row r="91" spans="15:15" s="1" customFormat="1" x14ac:dyDescent="0.2"/>
    <row r="92" spans="15:15" s="1" customFormat="1" x14ac:dyDescent="0.2"/>
    <row r="93" spans="15:15" s="1" customFormat="1" x14ac:dyDescent="0.2"/>
    <row r="94" spans="15:15" s="1" customFormat="1" x14ac:dyDescent="0.2"/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R117"/>
  <sheetViews>
    <sheetView workbookViewId="0">
      <pane ySplit="5" topLeftCell="A6" activePane="bottomLeft" state="frozen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8.777343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 t="s">
        <v>105</v>
      </c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18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49"/>
      <c r="C8" s="16"/>
      <c r="D8" s="1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1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1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1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11"/>
      <c r="C19" s="1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1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1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1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1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11"/>
      <c r="C37" s="1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R117"/>
  <sheetViews>
    <sheetView workbookViewId="0">
      <pane ySplit="5" topLeftCell="A6" activePane="bottomLeft" state="frozen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 t="s">
        <v>106</v>
      </c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18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49"/>
      <c r="C8" s="16"/>
      <c r="D8" s="1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R117"/>
  <sheetViews>
    <sheetView workbookViewId="0">
      <pane ySplit="5" topLeftCell="A6" activePane="bottomLeft" state="frozen"/>
      <selection pane="bottomLeft" activeCell="B7" sqref="B7:D7"/>
    </sheetView>
  </sheetViews>
  <sheetFormatPr defaultRowHeight="13.2" x14ac:dyDescent="0.2"/>
  <cols>
    <col min="2" max="2" width="11.6640625" bestFit="1" customWidth="1"/>
    <col min="3" max="3" width="19.4414062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0.2</v>
      </c>
    </row>
    <row r="4" spans="2:18" s="1" customFormat="1" x14ac:dyDescent="0.2">
      <c r="C4" s="40" t="s">
        <v>107</v>
      </c>
      <c r="E4" s="1">
        <f t="shared" ref="E4:R4" si="0">SUM(E6:E72)</f>
        <v>5</v>
      </c>
      <c r="F4" s="1">
        <f t="shared" si="0"/>
        <v>4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1</v>
      </c>
      <c r="Q4" s="1">
        <f t="shared" si="0"/>
        <v>3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44744</v>
      </c>
      <c r="C6" s="18" t="s">
        <v>97</v>
      </c>
      <c r="D6" s="2" t="s">
        <v>64</v>
      </c>
      <c r="E6" s="2">
        <v>2</v>
      </c>
      <c r="F6" s="2"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>
        <v>2</v>
      </c>
      <c r="R6" s="2"/>
    </row>
    <row r="7" spans="2:18" s="1" customFormat="1" x14ac:dyDescent="0.2">
      <c r="B7" s="11">
        <v>44815</v>
      </c>
      <c r="C7" s="18" t="s">
        <v>60</v>
      </c>
      <c r="D7" s="2" t="s">
        <v>117</v>
      </c>
      <c r="E7" s="2">
        <v>3</v>
      </c>
      <c r="F7" s="2">
        <v>2</v>
      </c>
      <c r="G7" s="2"/>
      <c r="H7" s="2"/>
      <c r="I7" s="2"/>
      <c r="J7" s="2"/>
      <c r="K7" s="2"/>
      <c r="L7" s="2"/>
      <c r="M7" s="2"/>
      <c r="N7" s="2"/>
      <c r="O7" s="2"/>
      <c r="P7" s="2">
        <v>1</v>
      </c>
      <c r="Q7" s="2">
        <v>1</v>
      </c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R117"/>
  <sheetViews>
    <sheetView workbookViewId="0">
      <pane ySplit="5" topLeftCell="A6" activePane="bottomLeft" state="frozen"/>
      <selection pane="bottomLeft" activeCell="B6" sqref="B6:D6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36</v>
      </c>
      <c r="D3">
        <f>(G4+H4+I4+J4+P4)/(F4+O4+P4)</f>
        <v>0</v>
      </c>
    </row>
    <row r="4" spans="2:18" s="1" customFormat="1" x14ac:dyDescent="0.2">
      <c r="C4" s="40" t="s">
        <v>108</v>
      </c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1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>
        <v>44815</v>
      </c>
      <c r="C6" s="18" t="s">
        <v>60</v>
      </c>
      <c r="D6" s="2" t="s">
        <v>117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>
        <v>1</v>
      </c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R117"/>
  <sheetViews>
    <sheetView workbookViewId="0">
      <pane ySplit="5" topLeftCell="A6" activePane="bottomLeft" state="frozen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9.4414062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 t="s">
        <v>109</v>
      </c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18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49"/>
      <c r="C8" s="16"/>
      <c r="D8" s="1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R117"/>
  <sheetViews>
    <sheetView workbookViewId="0">
      <pane ySplit="5" topLeftCell="A6" activePane="bottomLeft" state="frozen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 t="s">
        <v>110</v>
      </c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18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49"/>
      <c r="C8" s="16"/>
      <c r="D8" s="1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R117"/>
  <sheetViews>
    <sheetView workbookViewId="0">
      <pane ySplit="5" topLeftCell="A6" activePane="bottomLeft" state="frozen"/>
      <selection pane="bottomLeft" activeCell="D11" sqref="D11"/>
    </sheetView>
  </sheetViews>
  <sheetFormatPr defaultRowHeight="13.2" x14ac:dyDescent="0.2"/>
  <cols>
    <col min="2" max="2" width="11.6640625" bestFit="1" customWidth="1"/>
    <col min="3" max="3" width="19.4414062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18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1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1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1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R117"/>
  <sheetViews>
    <sheetView workbookViewId="0">
      <pane ySplit="5" topLeftCell="A6" activePane="bottomLeft" state="frozen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36</v>
      </c>
      <c r="D3">
        <f>(G4+H4+I4+J4+P4)/(F4+O4+P4)</f>
        <v>0</v>
      </c>
    </row>
    <row r="4" spans="2:18" s="1" customFormat="1" x14ac:dyDescent="0.2">
      <c r="C4" s="4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R117"/>
  <sheetViews>
    <sheetView workbookViewId="0">
      <pane ySplit="5" topLeftCell="A6" activePane="bottomLeft" state="frozen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R117"/>
  <sheetViews>
    <sheetView workbookViewId="0">
      <pane ySplit="5" topLeftCell="A6" activePane="bottomLeft" state="frozen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R117"/>
  <sheetViews>
    <sheetView workbookViewId="0">
      <pane ySplit="5" topLeftCell="A6" activePane="bottomLeft" state="frozen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R117"/>
  <sheetViews>
    <sheetView workbookViewId="0">
      <pane ySplit="5" topLeftCell="A6" activePane="bottomLeft" state="frozen"/>
      <selection activeCell="D3" sqref="D3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R117"/>
  <sheetViews>
    <sheetView workbookViewId="0">
      <pane ySplit="5" topLeftCell="A6" activePane="bottomLeft" state="frozen"/>
      <selection activeCell="D3" sqref="D3"/>
      <selection pane="bottomLeft" activeCell="C4" sqref="C4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R117"/>
  <sheetViews>
    <sheetView workbookViewId="0">
      <pane ySplit="5" topLeftCell="A6" activePane="bottomLeft" state="frozen"/>
      <selection activeCell="D3" sqref="D3"/>
      <selection pane="bottomLeft" activeCell="F20" sqref="F20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R117"/>
  <sheetViews>
    <sheetView workbookViewId="0">
      <pane ySplit="5" topLeftCell="A6" activePane="bottomLeft" state="frozen"/>
      <selection activeCell="D3" sqref="D3"/>
      <selection pane="bottomLeft" activeCell="D3" sqref="D3"/>
    </sheetView>
  </sheetViews>
  <sheetFormatPr defaultRowHeight="13.2" x14ac:dyDescent="0.2"/>
  <cols>
    <col min="2" max="2" width="11.6640625" bestFit="1" customWidth="1"/>
    <col min="3" max="3" width="15.88671875" bestFit="1" customWidth="1"/>
    <col min="4" max="4" width="17.88671875" bestFit="1" customWidth="1"/>
  </cols>
  <sheetData>
    <row r="2" spans="2:18" x14ac:dyDescent="0.2">
      <c r="C2" s="3" t="s">
        <v>12</v>
      </c>
      <c r="D2">
        <f>(G4+H4+I4+J4)/F4</f>
        <v>0</v>
      </c>
    </row>
    <row r="3" spans="2:18" x14ac:dyDescent="0.2">
      <c r="C3" s="3" t="s">
        <v>35</v>
      </c>
      <c r="D3">
        <f>(G4+H4+I4+J4+P4)/(F4+O4+P4)</f>
        <v>0</v>
      </c>
    </row>
    <row r="4" spans="2:18" s="1" customFormat="1" x14ac:dyDescent="0.2">
      <c r="C4" s="4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 x14ac:dyDescent="0.2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39</v>
      </c>
      <c r="P5" s="5" t="s">
        <v>9</v>
      </c>
      <c r="Q5" s="10" t="s">
        <v>15</v>
      </c>
      <c r="R5" s="12" t="s">
        <v>16</v>
      </c>
    </row>
    <row r="6" spans="2:18" s="1" customFormat="1" x14ac:dyDescent="0.2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 x14ac:dyDescent="0.2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 x14ac:dyDescent="0.2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 x14ac:dyDescent="0.2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 x14ac:dyDescent="0.2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x14ac:dyDescent="0.2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 x14ac:dyDescent="0.2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 x14ac:dyDescent="0.2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 x14ac:dyDescent="0.2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 x14ac:dyDescent="0.2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 x14ac:dyDescent="0.2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 x14ac:dyDescent="0.2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 x14ac:dyDescent="0.2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 x14ac:dyDescent="0.2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 x14ac:dyDescent="0.2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 x14ac:dyDescent="0.2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 x14ac:dyDescent="0.2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 x14ac:dyDescent="0.2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 x14ac:dyDescent="0.2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 x14ac:dyDescent="0.2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 x14ac:dyDescent="0.2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 x14ac:dyDescent="0.2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 x14ac:dyDescent="0.2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 x14ac:dyDescent="0.2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 x14ac:dyDescent="0.2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 x14ac:dyDescent="0.2"/>
    <row r="74" spans="2:18" s="1" customFormat="1" x14ac:dyDescent="0.2"/>
    <row r="75" spans="2:18" s="1" customFormat="1" x14ac:dyDescent="0.2"/>
    <row r="76" spans="2:18" s="1" customFormat="1" x14ac:dyDescent="0.2"/>
    <row r="77" spans="2:18" s="1" customFormat="1" x14ac:dyDescent="0.2"/>
    <row r="78" spans="2:18" s="1" customFormat="1" x14ac:dyDescent="0.2"/>
    <row r="79" spans="2:18" s="1" customFormat="1" x14ac:dyDescent="0.2"/>
    <row r="80" spans="2:18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5:15" s="1" customFormat="1" x14ac:dyDescent="0.2"/>
    <row r="114" spans="15:15" s="1" customFormat="1" x14ac:dyDescent="0.2"/>
    <row r="115" spans="15:15" s="1" customFormat="1" x14ac:dyDescent="0.2"/>
    <row r="116" spans="15:15" s="1" customFormat="1" x14ac:dyDescent="0.2">
      <c r="O116"/>
    </row>
    <row r="117" spans="15:15" s="1" customFormat="1" x14ac:dyDescent="0.2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総合成績</vt:lpstr>
      <vt:lpstr>投手成績</vt:lpstr>
      <vt:lpstr>０番</vt:lpstr>
      <vt:lpstr>１番</vt:lpstr>
      <vt:lpstr>２番</vt:lpstr>
      <vt:lpstr>３番</vt:lpstr>
      <vt:lpstr>４番</vt:lpstr>
      <vt:lpstr>５番</vt:lpstr>
      <vt:lpstr>６番</vt:lpstr>
      <vt:lpstr>７番</vt:lpstr>
      <vt:lpstr>８番</vt:lpstr>
      <vt:lpstr>９番</vt:lpstr>
      <vt:lpstr>１０番</vt:lpstr>
      <vt:lpstr>１１番</vt:lpstr>
      <vt:lpstr>１２番</vt:lpstr>
      <vt:lpstr>１３番</vt:lpstr>
      <vt:lpstr>１４番</vt:lpstr>
      <vt:lpstr>１５番</vt:lpstr>
      <vt:lpstr>１６番</vt:lpstr>
      <vt:lpstr>１７番</vt:lpstr>
      <vt:lpstr>１８番</vt:lpstr>
      <vt:lpstr>１９番</vt:lpstr>
      <vt:lpstr>２０番</vt:lpstr>
      <vt:lpstr>２１番</vt:lpstr>
      <vt:lpstr>２２番</vt:lpstr>
      <vt:lpstr>２３番</vt:lpstr>
      <vt:lpstr>２４番</vt:lpstr>
      <vt:lpstr>２５番</vt:lpstr>
      <vt:lpstr>２６番</vt:lpstr>
      <vt:lpstr>２７番</vt:lpstr>
      <vt:lpstr>９９番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父さん0618</dc:creator>
  <cp:lastModifiedBy>6323279</cp:lastModifiedBy>
  <dcterms:created xsi:type="dcterms:W3CDTF">1997-01-08T22:48:59Z</dcterms:created>
  <dcterms:modified xsi:type="dcterms:W3CDTF">2022-09-12T01:01:29Z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